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9120" tabRatio="894" activeTab="0"/>
  </bookViews>
  <sheets>
    <sheet name="Týmy _ celkově" sheetId="1" r:id="rId1"/>
    <sheet name="Obří slalom" sheetId="2" r:id="rId2"/>
    <sheet name="Bowling" sheetId="3" r:id="rId3"/>
    <sheet name="Běh na lyžích" sheetId="4" r:id="rId4"/>
    <sheet name="Short track" sheetId="5" r:id="rId5"/>
    <sheet name="Kuželky" sheetId="6" r:id="rId6"/>
    <sheet name="Cross" sheetId="7" r:id="rId7"/>
    <sheet name="Atletika" sheetId="8" r:id="rId8"/>
    <sheet name="In line" sheetId="9" r:id="rId9"/>
    <sheet name="Časovka" sheetId="10" r:id="rId10"/>
    <sheet name="Plavání" sheetId="11" r:id="rId11"/>
    <sheet name="Triatlon" sheetId="12" r:id="rId12"/>
    <sheet name="Etapa" sheetId="13" r:id="rId13"/>
    <sheet name="Duatlon" sheetId="14" r:id="rId14"/>
    <sheet name="Koule" sheetId="15" r:id="rId15"/>
    <sheet name="Plavání sprint" sheetId="16" r:id="rId16"/>
    <sheet name="Střelba" sheetId="17" r:id="rId17"/>
    <sheet name="BEZ DECHU" sheetId="18" r:id="rId18"/>
    <sheet name="BOD ZLOMU" sheetId="19" r:id="rId19"/>
    <sheet name="FANCLUB LEOŠE KLÉMY" sheetId="20" r:id="rId20"/>
    <sheet name="HERKY" sheetId="21" r:id="rId21"/>
    <sheet name="CHEECHOO TEAM" sheetId="22" r:id="rId22"/>
    <sheet name="JAKO VÍNO" sheetId="23" r:id="rId23"/>
    <sheet name="JEN TAK TAK" sheetId="24" r:id="rId24"/>
    <sheet name="JUNIORKA" sheetId="25" r:id="rId25"/>
    <sheet name="K3 SPORT HVĚZDY" sheetId="26" r:id="rId26"/>
    <sheet name="K3 SPORT NÁM JE TO JEDNO" sheetId="27" r:id="rId27"/>
    <sheet name="NÁHRADNÍ TERMÍN" sheetId="28" r:id="rId28"/>
    <sheet name="OKLAHOMA TEAM" sheetId="29" r:id="rId29"/>
    <sheet name="PARDAL´S TEAM" sheetId="30" r:id="rId30"/>
    <sheet name="PROPÁNAJÁNA TEAM" sheetId="31" r:id="rId31"/>
    <sheet name="SAJDA TEAM" sheetId="32" r:id="rId32"/>
    <sheet name="SK METEOR BRNO 1" sheetId="33" r:id="rId33"/>
    <sheet name="SK METEOR BRNO A" sheetId="34" r:id="rId34"/>
    <sheet name="SK TERMIT" sheetId="35" r:id="rId35"/>
    <sheet name="SOKOLÍ PERO" sheetId="36" r:id="rId36"/>
    <sheet name="ŠNEČEK TEAM" sheetId="37" r:id="rId37"/>
    <sheet name="ŠVANDA TEAM" sheetId="38" r:id="rId38"/>
    <sheet name="TRENÝRKOVÁ SKUPINKA" sheetId="39" r:id="rId39"/>
    <sheet name="VĚTROPLAŠI" sheetId="40" r:id="rId40"/>
  </sheets>
  <definedNames/>
  <calcPr fullCalcOnLoad="1"/>
</workbook>
</file>

<file path=xl/sharedStrings.xml><?xml version="1.0" encoding="utf-8"?>
<sst xmlns="http://schemas.openxmlformats.org/spreadsheetml/2006/main" count="1027" uniqueCount="207">
  <si>
    <t>Název týmu</t>
  </si>
  <si>
    <t>Body</t>
  </si>
  <si>
    <t>Odstup</t>
  </si>
  <si>
    <t>PROPÁNAJÁNA TEAM</t>
  </si>
  <si>
    <t>ŠVANDA TEAM</t>
  </si>
  <si>
    <t>CELKEM</t>
  </si>
  <si>
    <t>Kubická Ivana</t>
  </si>
  <si>
    <t>Bezchleba Petr</t>
  </si>
  <si>
    <t>Klement Jan</t>
  </si>
  <si>
    <t>Kamenský Radim</t>
  </si>
  <si>
    <t>Klement Leoš</t>
  </si>
  <si>
    <t>Klement Vojtěch</t>
  </si>
  <si>
    <t>Marek Michal</t>
  </si>
  <si>
    <t>Pelánová Martina</t>
  </si>
  <si>
    <t>Kamenský Pavel</t>
  </si>
  <si>
    <t>CELKEM</t>
  </si>
  <si>
    <t>CELKEM</t>
  </si>
  <si>
    <t>Blažíček Jiří</t>
  </si>
  <si>
    <t>Švanda Miroslav</t>
  </si>
  <si>
    <t>Vašík Jaroslav</t>
  </si>
  <si>
    <t>CELKEM</t>
  </si>
  <si>
    <t>Konečná Světlana</t>
  </si>
  <si>
    <t>Benešová Anita</t>
  </si>
  <si>
    <t>CELKEM</t>
  </si>
  <si>
    <t>Martinčič Rudolf</t>
  </si>
  <si>
    <t>Martinčič Jakub</t>
  </si>
  <si>
    <t>Martinčič Michal</t>
  </si>
  <si>
    <t>Zelený Radek</t>
  </si>
  <si>
    <t>Martinčičová Anna</t>
  </si>
  <si>
    <t>CELKEM</t>
  </si>
  <si>
    <t>Vábek Jaroslav st.</t>
  </si>
  <si>
    <t>Papoušek Marek</t>
  </si>
  <si>
    <t>Marečková Pavla</t>
  </si>
  <si>
    <t>Hájek Vladimír</t>
  </si>
  <si>
    <t>JEN TAK TAK</t>
  </si>
  <si>
    <t>Klímová Marie</t>
  </si>
  <si>
    <t>Novohradská Alena</t>
  </si>
  <si>
    <t>Musilová Miroslava</t>
  </si>
  <si>
    <t>Šulc Pavel</t>
  </si>
  <si>
    <t>Svatoň Josef</t>
  </si>
  <si>
    <t>Sláma Jiří</t>
  </si>
  <si>
    <t>Kafka Radek</t>
  </si>
  <si>
    <t>OKLAHOMA TEAM</t>
  </si>
  <si>
    <t>Sáblík Pavel</t>
  </si>
  <si>
    <t>Polnický Libor</t>
  </si>
  <si>
    <t>Sáblíková Lenka</t>
  </si>
  <si>
    <t>Polnická Dana</t>
  </si>
  <si>
    <t>Týmy – Běh na lyžích</t>
  </si>
  <si>
    <t>Krbůšková Ilona</t>
  </si>
  <si>
    <t>Masařová Andrea</t>
  </si>
  <si>
    <t>SOKOLÍ PERO</t>
  </si>
  <si>
    <t>Švanda Luboš st.</t>
  </si>
  <si>
    <t>Hudeček Libor</t>
  </si>
  <si>
    <t>Veselský Martin</t>
  </si>
  <si>
    <t>Hudečková Jiřina</t>
  </si>
  <si>
    <t>Klimeš Michal</t>
  </si>
  <si>
    <t>Konečný Matouš</t>
  </si>
  <si>
    <t>Beneš Jan</t>
  </si>
  <si>
    <t>NÁHRADNÍ TERMÍN</t>
  </si>
  <si>
    <t>Týmy – Obří slalom</t>
  </si>
  <si>
    <t>Týmy – Kuželky</t>
  </si>
  <si>
    <t>Týmy – Bowling</t>
  </si>
  <si>
    <t>Keclík Martin</t>
  </si>
  <si>
    <t>Dospělová Jana</t>
  </si>
  <si>
    <t>PARDAL´S TEAM</t>
  </si>
  <si>
    <t>Šulcová Renata</t>
  </si>
  <si>
    <t>Havlíková Jana</t>
  </si>
  <si>
    <t>Šubrt Petr</t>
  </si>
  <si>
    <t>CHEECHOO TEAM</t>
  </si>
  <si>
    <t>Šustr Jiří II</t>
  </si>
  <si>
    <t>Šubrtová Eliška</t>
  </si>
  <si>
    <t>Týmy – Short track</t>
  </si>
  <si>
    <t>Týmy – Cross</t>
  </si>
  <si>
    <t>Týmy – Atletika</t>
  </si>
  <si>
    <t>Týmy – Rychlobruslení in-line</t>
  </si>
  <si>
    <t>Týmy – Časovka</t>
  </si>
  <si>
    <t>Týmy – Plavání</t>
  </si>
  <si>
    <t>Týmy – Triatlon</t>
  </si>
  <si>
    <t>Týmy – Cyklistická etapa</t>
  </si>
  <si>
    <t>Týmy – Duatlon</t>
  </si>
  <si>
    <t>Týmy – Koule</t>
  </si>
  <si>
    <t>Týmy – Střelba</t>
  </si>
  <si>
    <t>Týmy – Plavání sprint</t>
  </si>
  <si>
    <t>Mikolášová Lada</t>
  </si>
  <si>
    <t>Daniel Bronislav</t>
  </si>
  <si>
    <t>Šustr Adam</t>
  </si>
  <si>
    <t>VĚTROPLAŠI</t>
  </si>
  <si>
    <t>Křížová Ludmila</t>
  </si>
  <si>
    <t>Křížová Michaela</t>
  </si>
  <si>
    <t>Kříž Martin</t>
  </si>
  <si>
    <t>Forst Vlastimil</t>
  </si>
  <si>
    <t>Kříž Lukáš</t>
  </si>
  <si>
    <t>Nečas Ladislav</t>
  </si>
  <si>
    <t>Nečasová Marcela</t>
  </si>
  <si>
    <t>SK TERMIT</t>
  </si>
  <si>
    <t>Škarka René</t>
  </si>
  <si>
    <t>Škarka Libor</t>
  </si>
  <si>
    <t>Sobotka Petr</t>
  </si>
  <si>
    <r>
      <t>G</t>
    </r>
    <r>
      <rPr>
        <b/>
        <sz val="9"/>
        <color indexed="8"/>
        <rFont val="Arial"/>
        <family val="0"/>
      </rPr>
      <t>ö</t>
    </r>
    <r>
      <rPr>
        <b/>
        <sz val="9"/>
        <color indexed="8"/>
        <rFont val="Arial CE"/>
        <family val="2"/>
      </rPr>
      <t>tzová Eva</t>
    </r>
  </si>
  <si>
    <t>Bárta Lukáš</t>
  </si>
  <si>
    <t>Opat Zdeněk</t>
  </si>
  <si>
    <t>Havlíková Marie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</si>
  <si>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</si>
  <si>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</si>
  <si>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</si>
  <si>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</si>
  <si>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</si>
  <si>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</si>
  <si>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</si>
  <si>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</si>
  <si>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</si>
  <si>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</si>
  <si>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</si>
  <si>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</si>
  <si>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</si>
  <si>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</si>
  <si>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</si>
  <si>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</si>
  <si>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</si>
  <si>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</si>
  <si>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</si>
  <si>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</si>
  <si>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Bílková Šárka</t>
  </si>
  <si>
    <t>Bílek Petr</t>
  </si>
  <si>
    <t>Jána Lubomír</t>
  </si>
  <si>
    <t>Jána Tomáš</t>
  </si>
  <si>
    <t>Jánová Petra</t>
  </si>
  <si>
    <t>Jána Ondřej</t>
  </si>
  <si>
    <t>Janík Martin</t>
  </si>
  <si>
    <t>Martínková Vendula</t>
  </si>
  <si>
    <t>Šimeček Tomáš st.</t>
  </si>
  <si>
    <t>ŠNEČEK TEAM</t>
  </si>
  <si>
    <t>Kafková Andrea</t>
  </si>
  <si>
    <t>K3 SPORT HVĚZDY</t>
  </si>
  <si>
    <t>Dospěl Petr st.</t>
  </si>
  <si>
    <t>Klíma Milan st.</t>
  </si>
  <si>
    <t>Novohradský Jiří st.</t>
  </si>
  <si>
    <t>Svatoňová Irena</t>
  </si>
  <si>
    <t>Sáblíková Gabriela</t>
  </si>
  <si>
    <t>Malcová Jitka</t>
  </si>
  <si>
    <t>Lamprechtová Lucie</t>
  </si>
  <si>
    <t>Svoboda Ladislav</t>
  </si>
  <si>
    <t>Svobodová Petra</t>
  </si>
  <si>
    <t>Škarka Daniel</t>
  </si>
  <si>
    <t>Uhlářová Alena</t>
  </si>
  <si>
    <t>SAJDA TEAM</t>
  </si>
  <si>
    <t>Fajtl Lukáš</t>
  </si>
  <si>
    <t>Gondová Jana</t>
  </si>
  <si>
    <t>Kellerová Dana</t>
  </si>
  <si>
    <t>Zábranská Petra</t>
  </si>
  <si>
    <t>BOD ZLOMU</t>
  </si>
  <si>
    <t>Závorka Vladimír</t>
  </si>
  <si>
    <t>Prouza Rudolf</t>
  </si>
  <si>
    <t>Nechutová Alena</t>
  </si>
  <si>
    <t>Žáková Jitka</t>
  </si>
  <si>
    <t>Nechuta Milan</t>
  </si>
  <si>
    <t>Kafka Šimon</t>
  </si>
  <si>
    <t>21.</t>
  </si>
  <si>
    <t>Forstová Veronika</t>
  </si>
  <si>
    <t>Keller Miroslav</t>
  </si>
  <si>
    <t>TÝMY - pořadí 2016</t>
  </si>
  <si>
    <t>Havlíček Roman</t>
  </si>
  <si>
    <t>TRENÝRKOVÁ SKUPINKA</t>
  </si>
  <si>
    <t>Plachta Marek</t>
  </si>
  <si>
    <t>Slavíková Helena</t>
  </si>
  <si>
    <t>BEZ DECHU</t>
  </si>
  <si>
    <t>Nečasová Magdaléna</t>
  </si>
  <si>
    <t>Svobodavá Ema</t>
  </si>
  <si>
    <t>HERKY</t>
  </si>
  <si>
    <t>Hermon Antonín</t>
  </si>
  <si>
    <t>Hermonová Jana</t>
  </si>
  <si>
    <t>Beneš Viktor III</t>
  </si>
  <si>
    <t>JUNIORKA</t>
  </si>
  <si>
    <t>Šubrtová Šárka</t>
  </si>
  <si>
    <t>Ptáček David</t>
  </si>
  <si>
    <t>SK METEOR BRNO 1</t>
  </si>
  <si>
    <t>Franc Pavel</t>
  </si>
  <si>
    <t>Všianský Martin</t>
  </si>
  <si>
    <t>Janíková Barbara</t>
  </si>
  <si>
    <t>Konečná Radka</t>
  </si>
  <si>
    <t>JAKO VÍNO</t>
  </si>
  <si>
    <t>Švanda Luboš ml.</t>
  </si>
  <si>
    <t>Švandová Eva</t>
  </si>
  <si>
    <t>Švanda Lukáš</t>
  </si>
  <si>
    <t>Švanda Jan</t>
  </si>
  <si>
    <t>Švandová Jitka</t>
  </si>
  <si>
    <t>Švandová Nicola</t>
  </si>
  <si>
    <t>FANCLUB LEOŠE KLÉMY</t>
  </si>
  <si>
    <t>FANCLUB            LEOŠE KLÉMY</t>
  </si>
  <si>
    <t>Augustinová Dana</t>
  </si>
  <si>
    <t>Horká Renata</t>
  </si>
  <si>
    <t>Klementová Jana</t>
  </si>
  <si>
    <t>Sobotková Zuzana</t>
  </si>
  <si>
    <t>SK METEOR BRNO A</t>
  </si>
  <si>
    <t>SK METEOR        BRNO A</t>
  </si>
  <si>
    <t>Boleloucký Václav</t>
  </si>
  <si>
    <t>Malačka Ondřej</t>
  </si>
  <si>
    <t>Pliska Jan</t>
  </si>
  <si>
    <t>Nevěřilová Johana</t>
  </si>
  <si>
    <t>Malačková Anna</t>
  </si>
  <si>
    <t>22.</t>
  </si>
  <si>
    <t>23.</t>
  </si>
  <si>
    <t>Spěváček Jan</t>
  </si>
  <si>
    <t>Škarková Markéta</t>
  </si>
  <si>
    <t>K3 SPORT NÁM JE TO JEDNO</t>
  </si>
  <si>
    <t xml:space="preserve">FANCLUB LEOŠE KLÉMY  </t>
  </si>
  <si>
    <t>Fajtlová/Šimečková Lea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</si>
</sst>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 CE"/>
      <family val="2"/>
    </font>
    <font>
      <sz val="10"/>
      <name val="Arial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color indexed="9"/>
      <name val="Arial CE"/>
      <family val="2"/>
    </font>
    <font>
      <b/>
      <sz val="8"/>
      <color indexed="9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20"/>
      <name val="Arial Black"/>
      <family val="2"/>
    </font>
    <font>
      <sz val="14"/>
      <name val="Arial CE"/>
      <family val="2"/>
    </font>
    <font>
      <b/>
      <i/>
      <sz val="8"/>
      <name val="Arial CE"/>
      <family val="2"/>
    </font>
    <font>
      <b/>
      <sz val="9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 CE"/>
      <family val="0"/>
    </font>
    <font>
      <sz val="8"/>
      <color indexed="10"/>
      <name val="Arial CE"/>
      <family val="0"/>
    </font>
    <font>
      <b/>
      <sz val="10"/>
      <color indexed="10"/>
      <name val="Arial CE"/>
      <family val="2"/>
    </font>
    <font>
      <b/>
      <sz val="9"/>
      <color indexed="8"/>
      <name val="Arial"/>
      <family val="0"/>
    </font>
    <font>
      <b/>
      <sz val="12"/>
      <color indexed="9"/>
      <name val="Arial"/>
      <family val="2"/>
    </font>
    <font>
      <b/>
      <sz val="8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 vertical="center" indent="1"/>
    </xf>
    <xf numFmtId="2" fontId="3" fillId="0" borderId="0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0" fillId="0" borderId="0" xfId="0" applyNumberFormat="1" applyFont="1" applyFill="1" applyBorder="1" applyAlignment="1">
      <alignment horizontal="left" vertical="center" indent="1"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2" fontId="6" fillId="2" borderId="4" xfId="0" applyNumberFormat="1" applyFont="1" applyFill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2" fontId="8" fillId="0" borderId="6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wrapText="1"/>
    </xf>
    <xf numFmtId="0" fontId="6" fillId="3" borderId="4" xfId="0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left" vertical="center"/>
    </xf>
    <xf numFmtId="0" fontId="14" fillId="5" borderId="7" xfId="0" applyFont="1" applyFill="1" applyBorder="1" applyAlignment="1">
      <alignment vertical="center"/>
    </xf>
    <xf numFmtId="0" fontId="14" fillId="4" borderId="7" xfId="0" applyFont="1" applyFill="1" applyBorder="1" applyAlignment="1">
      <alignment vertical="center"/>
    </xf>
    <xf numFmtId="0" fontId="15" fillId="5" borderId="7" xfId="0" applyFont="1" applyFill="1" applyBorder="1" applyAlignment="1">
      <alignment vertical="center"/>
    </xf>
    <xf numFmtId="2" fontId="7" fillId="0" borderId="8" xfId="0" applyNumberFormat="1" applyFont="1" applyBorder="1" applyAlignment="1">
      <alignment horizontal="center" vertical="center"/>
    </xf>
    <xf numFmtId="49" fontId="0" fillId="6" borderId="7" xfId="0" applyNumberFormat="1" applyFont="1" applyFill="1" applyBorder="1" applyAlignment="1">
      <alignment horizontal="left" vertical="center" indent="1"/>
    </xf>
    <xf numFmtId="0" fontId="0" fillId="6" borderId="7" xfId="0" applyFont="1" applyFill="1" applyBorder="1" applyAlignment="1">
      <alignment horizontal="left" vertical="center" indent="1"/>
    </xf>
    <xf numFmtId="2" fontId="0" fillId="6" borderId="7" xfId="0" applyNumberFormat="1" applyFont="1" applyFill="1" applyBorder="1" applyAlignment="1">
      <alignment horizontal="center" vertical="center"/>
    </xf>
    <xf numFmtId="2" fontId="4" fillId="6" borderId="7" xfId="0" applyNumberFormat="1" applyFont="1" applyFill="1" applyBorder="1" applyAlignment="1">
      <alignment horizontal="center" vertical="center"/>
    </xf>
    <xf numFmtId="2" fontId="4" fillId="7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4" fillId="8" borderId="7" xfId="0" applyFont="1" applyFill="1" applyBorder="1" applyAlignment="1">
      <alignment vertical="center"/>
    </xf>
    <xf numFmtId="0" fontId="18" fillId="3" borderId="7" xfId="0" applyFont="1" applyFill="1" applyBorder="1" applyAlignment="1">
      <alignment horizontal="center"/>
    </xf>
    <xf numFmtId="0" fontId="15" fillId="8" borderId="7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horizontal="left" vertical="center" indent="1"/>
    </xf>
    <xf numFmtId="2" fontId="3" fillId="9" borderId="7" xfId="0" applyNumberFormat="1" applyFont="1" applyFill="1" applyBorder="1" applyAlignment="1">
      <alignment horizontal="center" vertical="center"/>
    </xf>
    <xf numFmtId="2" fontId="21" fillId="9" borderId="7" xfId="0" applyNumberFormat="1" applyFont="1" applyFill="1" applyBorder="1" applyAlignment="1">
      <alignment horizontal="center" vertical="center"/>
    </xf>
    <xf numFmtId="2" fontId="21" fillId="10" borderId="7" xfId="0" applyNumberFormat="1" applyFont="1" applyFill="1" applyBorder="1" applyAlignment="1">
      <alignment horizontal="center" vertical="center"/>
    </xf>
    <xf numFmtId="49" fontId="3" fillId="9" borderId="7" xfId="0" applyNumberFormat="1" applyFont="1" applyFill="1" applyBorder="1" applyAlignment="1">
      <alignment horizontal="left" vertical="center" indent="1"/>
    </xf>
    <xf numFmtId="0" fontId="0" fillId="6" borderId="10" xfId="0" applyFont="1" applyFill="1" applyBorder="1" applyAlignment="1">
      <alignment horizontal="left" vertical="center" indent="1"/>
    </xf>
    <xf numFmtId="0" fontId="0" fillId="6" borderId="11" xfId="0" applyFont="1" applyFill="1" applyBorder="1" applyAlignment="1">
      <alignment horizontal="left" vertical="center" indent="1"/>
    </xf>
    <xf numFmtId="0" fontId="0" fillId="6" borderId="12" xfId="0" applyFont="1" applyFill="1" applyBorder="1" applyAlignment="1">
      <alignment horizontal="left" vertical="center" indent="1"/>
    </xf>
    <xf numFmtId="0" fontId="0" fillId="6" borderId="13" xfId="0" applyFont="1" applyFill="1" applyBorder="1" applyAlignment="1">
      <alignment horizontal="left" vertical="center" inden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horizontal="center" vertical="center"/>
    </xf>
    <xf numFmtId="2" fontId="4" fillId="9" borderId="7" xfId="0" applyNumberFormat="1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12" borderId="15" xfId="0" applyFont="1" applyFill="1" applyBorder="1" applyAlignment="1">
      <alignment horizontal="center" vertical="center"/>
    </xf>
    <xf numFmtId="0" fontId="11" fillId="12" borderId="1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2" fontId="0" fillId="6" borderId="10" xfId="0" applyNumberFormat="1" applyFont="1" applyFill="1" applyBorder="1" applyAlignment="1">
      <alignment horizontal="center" vertical="center"/>
    </xf>
    <xf numFmtId="2" fontId="0" fillId="6" borderId="11" xfId="0" applyNumberFormat="1" applyFont="1" applyFill="1" applyBorder="1" applyAlignment="1">
      <alignment horizontal="center" vertical="center"/>
    </xf>
    <xf numFmtId="2" fontId="4" fillId="6" borderId="10" xfId="0" applyNumberFormat="1" applyFont="1" applyFill="1" applyBorder="1" applyAlignment="1">
      <alignment horizontal="center" vertical="center"/>
    </xf>
    <xf numFmtId="2" fontId="4" fillId="6" borderId="11" xfId="0" applyNumberFormat="1" applyFont="1" applyFill="1" applyBorder="1" applyAlignment="1">
      <alignment horizontal="center" vertical="center"/>
    </xf>
    <xf numFmtId="0" fontId="11" fillId="12" borderId="14" xfId="0" applyFont="1" applyFill="1" applyBorder="1" applyAlignment="1" applyProtection="1">
      <alignment horizontal="center" vertical="center"/>
      <protection locked="0"/>
    </xf>
    <xf numFmtId="0" fontId="11" fillId="12" borderId="15" xfId="0" applyFont="1" applyFill="1" applyBorder="1" applyAlignment="1" applyProtection="1">
      <alignment horizontal="center" vertical="center"/>
      <protection locked="0"/>
    </xf>
    <xf numFmtId="0" fontId="11" fillId="12" borderId="16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I120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3.625" style="59" bestFit="1" customWidth="1"/>
    <col min="2" max="2" width="36.625" style="2" customWidth="1"/>
    <col min="3" max="3" width="14.25390625" style="2" customWidth="1"/>
    <col min="4" max="4" width="12.875" style="3" customWidth="1"/>
    <col min="5" max="5" width="24.75390625" style="3" customWidth="1"/>
    <col min="6" max="6" width="16.00390625" style="56" customWidth="1"/>
    <col min="7" max="16384" width="9.00390625" style="3" customWidth="1"/>
  </cols>
  <sheetData>
    <row r="1" spans="1:6" ht="32.25" customHeight="1">
      <c r="A1" s="79" t="s">
        <v>160</v>
      </c>
      <c r="B1" s="79"/>
      <c r="C1" s="79"/>
      <c r="D1" s="79"/>
      <c r="E1" s="21"/>
      <c r="F1" s="52"/>
    </row>
    <row r="2" spans="1:6" ht="12.75">
      <c r="A2" s="63"/>
      <c r="B2" s="50" t="s">
        <v>0</v>
      </c>
      <c r="C2" s="50" t="s">
        <v>1</v>
      </c>
      <c r="D2" s="50" t="s">
        <v>2</v>
      </c>
      <c r="E2" s="22"/>
      <c r="F2" s="52"/>
    </row>
    <row r="3" spans="1:9" ht="24.75" customHeight="1">
      <c r="A3" s="77" t="s">
        <v>102</v>
      </c>
      <c r="B3" s="66" t="s">
        <v>4</v>
      </c>
      <c r="C3" s="67">
        <f>'ŠVANDA TEAM'!R2</f>
        <v>4364.529026064183</v>
      </c>
      <c r="D3" s="68">
        <f aca="true" t="shared" si="0" ref="D3:D25">C3-C$3</f>
        <v>0</v>
      </c>
      <c r="F3" s="53"/>
      <c r="G3" s="8"/>
      <c r="H3" s="17"/>
      <c r="I3" s="17"/>
    </row>
    <row r="4" spans="1:9" ht="24.75" customHeight="1">
      <c r="A4" s="77" t="s">
        <v>103</v>
      </c>
      <c r="B4" s="66" t="s">
        <v>58</v>
      </c>
      <c r="C4" s="67">
        <f>'NÁHRADNÍ TERMÍN'!R2</f>
        <v>4136.883458683338</v>
      </c>
      <c r="D4" s="68">
        <f t="shared" si="0"/>
        <v>-227.64556738084502</v>
      </c>
      <c r="F4" s="53"/>
      <c r="G4" s="24"/>
      <c r="H4" s="13"/>
      <c r="I4" s="17"/>
    </row>
    <row r="5" spans="1:9" ht="24.75" customHeight="1">
      <c r="A5" s="77" t="s">
        <v>104</v>
      </c>
      <c r="B5" s="66" t="s">
        <v>133</v>
      </c>
      <c r="C5" s="67">
        <f>'K3 SPORT HVĚZDY'!R2</f>
        <v>4060.811207728899</v>
      </c>
      <c r="D5" s="68">
        <f t="shared" si="0"/>
        <v>-303.7178183352844</v>
      </c>
      <c r="F5" s="53"/>
      <c r="G5" s="8"/>
      <c r="H5" s="13"/>
      <c r="I5" s="17"/>
    </row>
    <row r="6" spans="1:9" ht="24.75" customHeight="1">
      <c r="A6" s="64" t="s">
        <v>105</v>
      </c>
      <c r="B6" s="46" t="s">
        <v>175</v>
      </c>
      <c r="C6" s="47">
        <f>'SK METEOR BRNO 1'!R2</f>
        <v>3956.739016855621</v>
      </c>
      <c r="D6" s="48">
        <f t="shared" si="0"/>
        <v>-407.7900092085624</v>
      </c>
      <c r="E6" s="26"/>
      <c r="F6" s="53"/>
      <c r="G6" s="23"/>
      <c r="H6" s="17"/>
      <c r="I6" s="17"/>
    </row>
    <row r="7" spans="1:9" ht="24.75" customHeight="1">
      <c r="A7" s="64" t="s">
        <v>106</v>
      </c>
      <c r="B7" s="45" t="s">
        <v>131</v>
      </c>
      <c r="C7" s="47">
        <f>'ŠNEČEK TEAM'!R2</f>
        <v>3928.543216774134</v>
      </c>
      <c r="D7" s="48">
        <f t="shared" si="0"/>
        <v>-435.985809290049</v>
      </c>
      <c r="F7" s="53"/>
      <c r="G7" s="25"/>
      <c r="H7" s="17"/>
      <c r="I7" s="17"/>
    </row>
    <row r="8" spans="1:9" ht="24.75" customHeight="1">
      <c r="A8" s="64" t="s">
        <v>107</v>
      </c>
      <c r="B8" s="46" t="s">
        <v>3</v>
      </c>
      <c r="C8" s="47">
        <f>'PROPÁNAJÁNA TEAM'!R2</f>
        <v>3907.426779715902</v>
      </c>
      <c r="D8" s="48">
        <f t="shared" si="0"/>
        <v>-457.10224634828137</v>
      </c>
      <c r="F8" s="53"/>
      <c r="G8" s="25"/>
      <c r="H8" s="17"/>
      <c r="I8" s="17"/>
    </row>
    <row r="9" spans="1:9" ht="24.75" customHeight="1">
      <c r="A9" s="64" t="s">
        <v>108</v>
      </c>
      <c r="B9" s="45" t="s">
        <v>94</v>
      </c>
      <c r="C9" s="47">
        <f>'SK TERMIT'!R2</f>
        <v>3772.329058794253</v>
      </c>
      <c r="D9" s="48">
        <f t="shared" si="0"/>
        <v>-592.1999672699303</v>
      </c>
      <c r="F9" s="53"/>
      <c r="G9" s="23"/>
      <c r="H9" s="17"/>
      <c r="I9" s="17"/>
    </row>
    <row r="10" spans="1:9" ht="24.75" customHeight="1">
      <c r="A10" s="64" t="s">
        <v>109</v>
      </c>
      <c r="B10" s="46" t="s">
        <v>150</v>
      </c>
      <c r="C10" s="47">
        <f>'BOD ZLOMU'!R2</f>
        <v>3711.556608676892</v>
      </c>
      <c r="D10" s="48">
        <f t="shared" si="0"/>
        <v>-652.972417387291</v>
      </c>
      <c r="F10" s="53"/>
      <c r="G10" s="23"/>
      <c r="H10" s="17"/>
      <c r="I10" s="17"/>
    </row>
    <row r="11" spans="1:9" ht="24.75" customHeight="1">
      <c r="A11" s="64" t="s">
        <v>110</v>
      </c>
      <c r="B11" s="46" t="s">
        <v>162</v>
      </c>
      <c r="C11" s="47">
        <f>'TRENÝRKOVÁ SKUPINKA'!R2</f>
        <v>3414.4946445599503</v>
      </c>
      <c r="D11" s="48">
        <f t="shared" si="0"/>
        <v>-950.0343815042329</v>
      </c>
      <c r="F11" s="53"/>
      <c r="G11" s="23"/>
      <c r="H11" s="17"/>
      <c r="I11" s="17"/>
    </row>
    <row r="12" spans="1:9" ht="24.75" customHeight="1">
      <c r="A12" s="64" t="s">
        <v>111</v>
      </c>
      <c r="B12" s="45" t="s">
        <v>165</v>
      </c>
      <c r="C12" s="47">
        <f>'BEZ DECHU'!R2</f>
        <v>3067.1891231935833</v>
      </c>
      <c r="D12" s="48">
        <f t="shared" si="0"/>
        <v>-1297.3399028705999</v>
      </c>
      <c r="F12" s="53"/>
      <c r="G12" s="23"/>
      <c r="H12" s="17"/>
      <c r="I12" s="17"/>
    </row>
    <row r="13" spans="1:9" ht="24.75" customHeight="1">
      <c r="A13" s="64" t="s">
        <v>112</v>
      </c>
      <c r="B13" s="46" t="s">
        <v>204</v>
      </c>
      <c r="C13" s="47">
        <f>'K3 SPORT NÁM JE TO JEDNO'!R2</f>
        <v>2900.615604185501</v>
      </c>
      <c r="D13" s="48">
        <f t="shared" si="0"/>
        <v>-1463.9134218786821</v>
      </c>
      <c r="F13" s="53"/>
      <c r="G13" s="23"/>
      <c r="H13" s="17"/>
      <c r="I13" s="17"/>
    </row>
    <row r="14" spans="1:9" ht="24.75" customHeight="1">
      <c r="A14" s="64" t="s">
        <v>113</v>
      </c>
      <c r="B14" s="46" t="s">
        <v>64</v>
      </c>
      <c r="C14" s="47">
        <f>'PARDAL´S TEAM'!R2</f>
        <v>2287.3953768371184</v>
      </c>
      <c r="D14" s="48">
        <f t="shared" si="0"/>
        <v>-2077.133649227065</v>
      </c>
      <c r="F14" s="53"/>
      <c r="G14" s="23"/>
      <c r="H14" s="17"/>
      <c r="I14" s="17"/>
    </row>
    <row r="15" spans="1:9" ht="24.75" customHeight="1">
      <c r="A15" s="64" t="s">
        <v>114</v>
      </c>
      <c r="B15" s="45" t="s">
        <v>172</v>
      </c>
      <c r="C15" s="47">
        <f>JUNIORKA!R2</f>
        <v>2188.2004022503406</v>
      </c>
      <c r="D15" s="48">
        <f t="shared" si="0"/>
        <v>-2176.3286238138426</v>
      </c>
      <c r="F15" s="53"/>
      <c r="G15" s="23"/>
      <c r="H15" s="17"/>
      <c r="I15" s="17"/>
    </row>
    <row r="16" spans="1:9" ht="24.75" customHeight="1">
      <c r="A16" s="64" t="s">
        <v>115</v>
      </c>
      <c r="B16" s="46" t="s">
        <v>168</v>
      </c>
      <c r="C16" s="47">
        <f>HERKY!R2</f>
        <v>2088.3224856012835</v>
      </c>
      <c r="D16" s="48">
        <f t="shared" si="0"/>
        <v>-2276.2065404628997</v>
      </c>
      <c r="F16" s="53"/>
      <c r="G16" s="23"/>
      <c r="H16" s="17"/>
      <c r="I16" s="17"/>
    </row>
    <row r="17" spans="1:9" ht="24.75" customHeight="1">
      <c r="A17" s="64" t="s">
        <v>116</v>
      </c>
      <c r="B17" s="46" t="s">
        <v>50</v>
      </c>
      <c r="C17" s="47">
        <f>'SOKOLÍ PERO'!R2</f>
        <v>1485.8293549191822</v>
      </c>
      <c r="D17" s="48">
        <f t="shared" si="0"/>
        <v>-2878.699671145001</v>
      </c>
      <c r="E17" s="19"/>
      <c r="F17" s="54"/>
      <c r="G17" s="19"/>
      <c r="H17" s="17"/>
      <c r="I17" s="17"/>
    </row>
    <row r="18" spans="1:7" ht="24.75" customHeight="1">
      <c r="A18" s="64" t="s">
        <v>117</v>
      </c>
      <c r="B18" s="45" t="s">
        <v>187</v>
      </c>
      <c r="C18" s="47">
        <f>'FANCLUB LEOŠE KLÉMY'!R2</f>
        <v>1473.4384916408053</v>
      </c>
      <c r="D18" s="48">
        <f t="shared" si="0"/>
        <v>-2891.090534423378</v>
      </c>
      <c r="E18" s="20"/>
      <c r="F18" s="55"/>
      <c r="G18" s="20"/>
    </row>
    <row r="19" spans="1:7" ht="24.75" customHeight="1">
      <c r="A19" s="64" t="s">
        <v>118</v>
      </c>
      <c r="B19" s="46" t="s">
        <v>193</v>
      </c>
      <c r="C19" s="47">
        <f>'SK METEOR BRNO A'!R2</f>
        <v>1391.586474746942</v>
      </c>
      <c r="D19" s="48">
        <f t="shared" si="0"/>
        <v>-2972.942551317241</v>
      </c>
      <c r="E19" s="20"/>
      <c r="F19" s="55"/>
      <c r="G19" s="20"/>
    </row>
    <row r="20" spans="1:7" ht="24.75" customHeight="1">
      <c r="A20" s="64" t="s">
        <v>119</v>
      </c>
      <c r="B20" s="46" t="s">
        <v>68</v>
      </c>
      <c r="C20" s="47">
        <f>'CHEECHOO TEAM'!R2</f>
        <v>868.1512440173362</v>
      </c>
      <c r="D20" s="48">
        <f t="shared" si="0"/>
        <v>-3496.3777820468467</v>
      </c>
      <c r="E20" s="20"/>
      <c r="F20" s="55"/>
      <c r="G20" s="20"/>
    </row>
    <row r="21" spans="1:7" ht="24.75" customHeight="1">
      <c r="A21" s="64" t="s">
        <v>120</v>
      </c>
      <c r="B21" s="45" t="s">
        <v>42</v>
      </c>
      <c r="C21" s="47">
        <f>'OKLAHOMA TEAM'!R2</f>
        <v>858.6110080450483</v>
      </c>
      <c r="D21" s="48">
        <f t="shared" si="0"/>
        <v>-3505.918018019135</v>
      </c>
      <c r="E21" s="20"/>
      <c r="F21" s="55"/>
      <c r="G21" s="20"/>
    </row>
    <row r="22" spans="1:7" ht="24.75" customHeight="1">
      <c r="A22" s="64" t="s">
        <v>121</v>
      </c>
      <c r="B22" s="46" t="s">
        <v>145</v>
      </c>
      <c r="C22" s="47">
        <f>'SAJDA TEAM'!R2</f>
        <v>797.2569712121058</v>
      </c>
      <c r="D22" s="48">
        <f t="shared" si="0"/>
        <v>-3567.2720548520774</v>
      </c>
      <c r="E22" s="20"/>
      <c r="F22" s="55"/>
      <c r="G22" s="20"/>
    </row>
    <row r="23" spans="1:4" ht="24.75" customHeight="1">
      <c r="A23" s="64" t="s">
        <v>157</v>
      </c>
      <c r="B23" s="46" t="s">
        <v>86</v>
      </c>
      <c r="C23" s="47">
        <f>VĚTROPLAŠI!R2</f>
        <v>704.3056516673541</v>
      </c>
      <c r="D23" s="48">
        <f t="shared" si="0"/>
        <v>-3660.223374396829</v>
      </c>
    </row>
    <row r="24" spans="1:4" ht="24.75" customHeight="1">
      <c r="A24" s="64" t="s">
        <v>200</v>
      </c>
      <c r="B24" s="46" t="s">
        <v>34</v>
      </c>
      <c r="C24" s="47">
        <f>'JEN TAK TAK'!R2</f>
        <v>624.3426984479199</v>
      </c>
      <c r="D24" s="48">
        <f t="shared" si="0"/>
        <v>-3740.186327616263</v>
      </c>
    </row>
    <row r="25" spans="1:4" ht="24.75" customHeight="1">
      <c r="A25" s="64" t="s">
        <v>201</v>
      </c>
      <c r="B25" s="46" t="s">
        <v>180</v>
      </c>
      <c r="C25" s="47">
        <f>'JAKO VÍNO'!R2</f>
        <v>268.5168282589499</v>
      </c>
      <c r="D25" s="48">
        <f t="shared" si="0"/>
        <v>-4096.012197805233</v>
      </c>
    </row>
    <row r="26" spans="1:3" ht="12.75">
      <c r="A26" s="58"/>
      <c r="B26" s="3"/>
      <c r="C26" s="3"/>
    </row>
    <row r="27" spans="1:3" ht="12.75">
      <c r="A27" s="58"/>
      <c r="B27" s="3"/>
      <c r="C27" s="3"/>
    </row>
    <row r="28" spans="1:3" ht="12.75">
      <c r="A28" s="58"/>
      <c r="B28" s="3"/>
      <c r="C28" s="3"/>
    </row>
    <row r="29" spans="1:3" ht="12.75">
      <c r="A29" s="58"/>
      <c r="B29" s="3"/>
      <c r="C29" s="3"/>
    </row>
    <row r="30" spans="1:3" ht="12.75">
      <c r="A30" s="58"/>
      <c r="B30" s="3"/>
      <c r="C30" s="3"/>
    </row>
    <row r="31" spans="1:3" ht="12.75">
      <c r="A31" s="58"/>
      <c r="B31" s="3"/>
      <c r="C31" s="3"/>
    </row>
    <row r="32" spans="1:3" ht="12.75">
      <c r="A32" s="58"/>
      <c r="B32" s="3"/>
      <c r="C32" s="3"/>
    </row>
    <row r="33" spans="1:3" ht="12.75">
      <c r="A33" s="58"/>
      <c r="B33" s="3"/>
      <c r="C33" s="3"/>
    </row>
    <row r="34" spans="1:3" ht="12.75">
      <c r="A34" s="58"/>
      <c r="B34" s="3"/>
      <c r="C34" s="3"/>
    </row>
    <row r="35" spans="1:3" ht="12.75">
      <c r="A35" s="58"/>
      <c r="B35" s="3"/>
      <c r="C35" s="3"/>
    </row>
    <row r="36" spans="1:3" ht="12.75">
      <c r="A36" s="58"/>
      <c r="B36" s="3"/>
      <c r="C36" s="3"/>
    </row>
    <row r="37" spans="1:3" ht="12.75">
      <c r="A37" s="58"/>
      <c r="B37" s="3"/>
      <c r="C37" s="3"/>
    </row>
    <row r="38" spans="1:3" ht="12.75">
      <c r="A38" s="58"/>
      <c r="B38" s="3"/>
      <c r="C38" s="3"/>
    </row>
    <row r="39" spans="1:3" ht="12.75">
      <c r="A39" s="58"/>
      <c r="B39" s="3"/>
      <c r="C39" s="3"/>
    </row>
    <row r="40" spans="1:3" ht="12.75">
      <c r="A40" s="58"/>
      <c r="B40" s="3"/>
      <c r="C40" s="3"/>
    </row>
    <row r="41" spans="1:3" ht="12.75">
      <c r="A41" s="58"/>
      <c r="B41" s="3"/>
      <c r="C41" s="3"/>
    </row>
    <row r="42" spans="1:3" ht="12.75">
      <c r="A42" s="58"/>
      <c r="B42" s="3"/>
      <c r="C42" s="3"/>
    </row>
    <row r="43" spans="1:3" ht="12.75">
      <c r="A43" s="58"/>
      <c r="B43" s="3"/>
      <c r="C43" s="3"/>
    </row>
    <row r="44" spans="1:3" ht="12.75">
      <c r="A44" s="58"/>
      <c r="B44" s="3"/>
      <c r="C44" s="3"/>
    </row>
    <row r="45" spans="1:3" ht="12.75">
      <c r="A45" s="58"/>
      <c r="B45" s="3"/>
      <c r="C45" s="3"/>
    </row>
    <row r="46" spans="1:3" ht="12.75">
      <c r="A46" s="58"/>
      <c r="B46" s="3"/>
      <c r="C46" s="3"/>
    </row>
    <row r="47" spans="1:3" ht="12.75">
      <c r="A47" s="58"/>
      <c r="B47" s="3"/>
      <c r="C47" s="3"/>
    </row>
    <row r="48" spans="1:3" ht="12.75">
      <c r="A48" s="58"/>
      <c r="B48" s="3"/>
      <c r="C48" s="3"/>
    </row>
    <row r="49" spans="1:3" ht="12.75">
      <c r="A49" s="58"/>
      <c r="B49" s="3"/>
      <c r="C49" s="3"/>
    </row>
    <row r="50" spans="1:3" ht="12.75">
      <c r="A50" s="58"/>
      <c r="B50" s="3"/>
      <c r="C50" s="3"/>
    </row>
    <row r="51" spans="1:3" ht="12.75">
      <c r="A51" s="58"/>
      <c r="B51" s="3"/>
      <c r="C51" s="3"/>
    </row>
    <row r="52" spans="1:3" ht="12.75">
      <c r="A52" s="58"/>
      <c r="B52" s="3"/>
      <c r="C52" s="3"/>
    </row>
    <row r="53" spans="1:3" ht="12.75">
      <c r="A53" s="58"/>
      <c r="B53" s="3"/>
      <c r="C53" s="3"/>
    </row>
    <row r="54" spans="1:3" ht="12.75">
      <c r="A54" s="58"/>
      <c r="B54" s="3"/>
      <c r="C54" s="3"/>
    </row>
    <row r="55" spans="1:3" ht="12.75">
      <c r="A55" s="58"/>
      <c r="B55" s="3"/>
      <c r="C55" s="3"/>
    </row>
    <row r="56" spans="1:3" ht="12.75">
      <c r="A56" s="58"/>
      <c r="B56" s="3"/>
      <c r="C56" s="3"/>
    </row>
    <row r="57" spans="1:3" ht="12.75">
      <c r="A57" s="58"/>
      <c r="B57" s="3"/>
      <c r="C57" s="3"/>
    </row>
    <row r="58" spans="1:3" ht="12.75">
      <c r="A58" s="58"/>
      <c r="B58" s="3"/>
      <c r="C58" s="3"/>
    </row>
    <row r="59" spans="1:3" ht="12.75">
      <c r="A59" s="58"/>
      <c r="B59" s="3"/>
      <c r="C59" s="3"/>
    </row>
    <row r="60" spans="1:3" ht="12.75">
      <c r="A60" s="58"/>
      <c r="B60" s="3"/>
      <c r="C60" s="3"/>
    </row>
    <row r="61" spans="1:3" ht="12.75">
      <c r="A61" s="58"/>
      <c r="B61" s="3"/>
      <c r="C61" s="3"/>
    </row>
    <row r="62" spans="1:3" ht="12.75">
      <c r="A62" s="58"/>
      <c r="B62" s="3"/>
      <c r="C62" s="3"/>
    </row>
    <row r="63" spans="1:3" ht="12.75">
      <c r="A63" s="58"/>
      <c r="B63" s="3"/>
      <c r="C63" s="3"/>
    </row>
    <row r="64" spans="1:3" ht="12.75">
      <c r="A64" s="58"/>
      <c r="B64" s="3"/>
      <c r="C64" s="3"/>
    </row>
    <row r="65" spans="1:3" ht="12.75">
      <c r="A65" s="58"/>
      <c r="B65" s="3"/>
      <c r="C65" s="3"/>
    </row>
    <row r="66" spans="1:3" ht="12.75">
      <c r="A66" s="58"/>
      <c r="B66" s="3"/>
      <c r="C66" s="3"/>
    </row>
    <row r="67" spans="1:3" ht="12.75">
      <c r="A67" s="58"/>
      <c r="B67" s="3"/>
      <c r="C67" s="3"/>
    </row>
    <row r="68" spans="1:3" ht="12.75">
      <c r="A68" s="58"/>
      <c r="B68" s="3"/>
      <c r="C68" s="3"/>
    </row>
    <row r="69" spans="1:3" ht="12.75">
      <c r="A69" s="58"/>
      <c r="B69" s="3"/>
      <c r="C69" s="3"/>
    </row>
    <row r="70" spans="1:3" ht="12.75">
      <c r="A70" s="58"/>
      <c r="B70" s="3"/>
      <c r="C70" s="3"/>
    </row>
    <row r="71" spans="1:3" ht="12.75">
      <c r="A71" s="58"/>
      <c r="B71" s="3"/>
      <c r="C71" s="3"/>
    </row>
    <row r="72" spans="1:3" ht="12.75">
      <c r="A72" s="58"/>
      <c r="B72" s="3"/>
      <c r="C72" s="3"/>
    </row>
    <row r="73" spans="1:3" ht="12.75">
      <c r="A73" s="58"/>
      <c r="B73" s="3"/>
      <c r="C73" s="3"/>
    </row>
    <row r="74" spans="1:3" ht="12.75">
      <c r="A74" s="58"/>
      <c r="B74" s="3"/>
      <c r="C74" s="3"/>
    </row>
    <row r="75" spans="1:3" ht="12.75">
      <c r="A75" s="58"/>
      <c r="B75" s="3"/>
      <c r="C75" s="3"/>
    </row>
    <row r="76" spans="1:3" ht="12.75">
      <c r="A76" s="58"/>
      <c r="B76" s="3"/>
      <c r="C76" s="3"/>
    </row>
    <row r="77" spans="1:3" ht="12.75">
      <c r="A77" s="58"/>
      <c r="B77" s="3"/>
      <c r="C77" s="3"/>
    </row>
    <row r="78" spans="1:3" ht="12.75">
      <c r="A78" s="58"/>
      <c r="B78" s="3"/>
      <c r="C78" s="3"/>
    </row>
    <row r="79" spans="1:3" ht="12.75">
      <c r="A79" s="58"/>
      <c r="B79" s="3"/>
      <c r="C79" s="3"/>
    </row>
    <row r="80" spans="1:3" ht="12.75">
      <c r="A80" s="58"/>
      <c r="B80" s="3"/>
      <c r="C80" s="3"/>
    </row>
    <row r="81" spans="1:3" ht="12.75">
      <c r="A81" s="58"/>
      <c r="B81" s="3"/>
      <c r="C81" s="3"/>
    </row>
    <row r="82" spans="1:3" ht="12.75">
      <c r="A82" s="58"/>
      <c r="B82" s="3"/>
      <c r="C82" s="3"/>
    </row>
    <row r="83" spans="1:3" ht="12.75">
      <c r="A83" s="58"/>
      <c r="B83" s="3"/>
      <c r="C83" s="3"/>
    </row>
    <row r="84" spans="1:3" ht="12.75">
      <c r="A84" s="58"/>
      <c r="B84" s="3"/>
      <c r="C84" s="3"/>
    </row>
    <row r="85" spans="1:3" ht="12.75">
      <c r="A85" s="58"/>
      <c r="B85" s="3"/>
      <c r="C85" s="3"/>
    </row>
    <row r="86" spans="1:3" ht="12.75">
      <c r="A86" s="58"/>
      <c r="B86" s="3"/>
      <c r="C86" s="3"/>
    </row>
    <row r="87" spans="1:3" ht="12.75">
      <c r="A87" s="58"/>
      <c r="B87" s="3"/>
      <c r="C87" s="3"/>
    </row>
    <row r="88" spans="1:3" ht="12.75">
      <c r="A88" s="58"/>
      <c r="B88" s="3"/>
      <c r="C88" s="3"/>
    </row>
    <row r="89" spans="1:3" ht="12.75">
      <c r="A89" s="58"/>
      <c r="B89" s="3"/>
      <c r="C89" s="3"/>
    </row>
    <row r="90" spans="1:3" ht="12.75">
      <c r="A90" s="58"/>
      <c r="B90" s="3"/>
      <c r="C90" s="3"/>
    </row>
    <row r="91" spans="1:3" ht="12.75">
      <c r="A91" s="58"/>
      <c r="B91" s="3"/>
      <c r="C91" s="3"/>
    </row>
    <row r="92" spans="1:3" ht="12.75">
      <c r="A92" s="58"/>
      <c r="B92" s="3"/>
      <c r="C92" s="3"/>
    </row>
    <row r="93" spans="1:3" ht="12.75">
      <c r="A93" s="58"/>
      <c r="B93" s="3"/>
      <c r="C93" s="3"/>
    </row>
    <row r="94" spans="1:3" ht="12.75">
      <c r="A94" s="58"/>
      <c r="B94" s="3"/>
      <c r="C94" s="3"/>
    </row>
    <row r="95" spans="1:3" ht="12.75">
      <c r="A95" s="58"/>
      <c r="B95" s="3"/>
      <c r="C95" s="3"/>
    </row>
    <row r="96" spans="1:3" ht="12.75">
      <c r="A96" s="58"/>
      <c r="B96" s="3"/>
      <c r="C96" s="3"/>
    </row>
    <row r="97" spans="1:3" ht="12.75">
      <c r="A97" s="58"/>
      <c r="B97" s="3"/>
      <c r="C97" s="3"/>
    </row>
    <row r="98" spans="1:3" ht="12.75">
      <c r="A98" s="58"/>
      <c r="B98" s="3"/>
      <c r="C98" s="3"/>
    </row>
    <row r="99" spans="1:3" ht="12.75">
      <c r="A99" s="58"/>
      <c r="B99" s="3"/>
      <c r="C99" s="3"/>
    </row>
    <row r="100" spans="1:3" ht="12.75">
      <c r="A100" s="58"/>
      <c r="B100" s="3"/>
      <c r="C100" s="3"/>
    </row>
    <row r="101" spans="1:3" ht="12.75">
      <c r="A101" s="58"/>
      <c r="B101" s="3"/>
      <c r="C101" s="3"/>
    </row>
    <row r="102" spans="1:3" ht="12.75">
      <c r="A102" s="58"/>
      <c r="B102" s="3"/>
      <c r="C102" s="3"/>
    </row>
    <row r="103" spans="1:3" ht="12.75">
      <c r="A103" s="58"/>
      <c r="B103" s="3"/>
      <c r="C103" s="3"/>
    </row>
    <row r="104" spans="1:3" ht="12.75">
      <c r="A104" s="58"/>
      <c r="B104" s="3"/>
      <c r="C104" s="3"/>
    </row>
    <row r="105" spans="1:3" ht="12.75">
      <c r="A105" s="58"/>
      <c r="B105" s="3"/>
      <c r="C105" s="3"/>
    </row>
    <row r="106" spans="1:3" ht="12.75">
      <c r="A106" s="58"/>
      <c r="B106" s="3"/>
      <c r="C106" s="3"/>
    </row>
    <row r="107" spans="1:3" ht="12.75">
      <c r="A107" s="58"/>
      <c r="B107" s="3"/>
      <c r="C107" s="3"/>
    </row>
    <row r="108" spans="1:3" ht="12.75">
      <c r="A108" s="58"/>
      <c r="B108" s="3"/>
      <c r="C108" s="3"/>
    </row>
    <row r="109" spans="1:3" ht="12.75">
      <c r="A109" s="58"/>
      <c r="B109" s="3"/>
      <c r="C109" s="3"/>
    </row>
    <row r="110" spans="1:3" ht="12.75">
      <c r="A110" s="58"/>
      <c r="B110" s="3"/>
      <c r="C110" s="3"/>
    </row>
    <row r="111" spans="1:3" ht="12.75">
      <c r="A111" s="58"/>
      <c r="B111" s="3"/>
      <c r="C111" s="3"/>
    </row>
    <row r="112" spans="1:3" ht="12.75">
      <c r="A112" s="58"/>
      <c r="B112" s="3"/>
      <c r="C112" s="3"/>
    </row>
    <row r="113" spans="1:3" ht="12.75">
      <c r="A113" s="58"/>
      <c r="B113" s="3"/>
      <c r="C113" s="3"/>
    </row>
    <row r="114" spans="1:3" ht="12.75">
      <c r="A114" s="58"/>
      <c r="B114" s="3"/>
      <c r="C114" s="3"/>
    </row>
    <row r="115" spans="1:3" ht="12.75">
      <c r="A115" s="58"/>
      <c r="B115" s="3"/>
      <c r="C115" s="3"/>
    </row>
    <row r="116" spans="1:3" ht="12.75">
      <c r="A116" s="58"/>
      <c r="B116" s="3"/>
      <c r="C116" s="3"/>
    </row>
    <row r="117" spans="1:3" ht="12.75">
      <c r="A117" s="58"/>
      <c r="B117" s="3"/>
      <c r="C117" s="3"/>
    </row>
    <row r="118" spans="1:3" ht="12.75">
      <c r="A118" s="58"/>
      <c r="B118" s="3"/>
      <c r="C118" s="3"/>
    </row>
    <row r="119" spans="1:3" ht="12.75">
      <c r="A119" s="58"/>
      <c r="B119" s="3"/>
      <c r="C119" s="3"/>
    </row>
    <row r="120" spans="1:3" ht="12.75">
      <c r="A120" s="58"/>
      <c r="B120" s="3"/>
      <c r="C120" s="3"/>
    </row>
  </sheetData>
  <mergeCells count="1">
    <mergeCell ref="A1:D1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I139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80" t="s">
        <v>75</v>
      </c>
      <c r="B1" s="81"/>
      <c r="C1" s="81"/>
      <c r="D1" s="82"/>
    </row>
    <row r="2" spans="1:4" ht="12.75">
      <c r="A2" s="50"/>
      <c r="B2" s="50" t="s">
        <v>0</v>
      </c>
      <c r="C2" s="50" t="s">
        <v>1</v>
      </c>
      <c r="D2" s="50" t="s">
        <v>2</v>
      </c>
    </row>
    <row r="3" spans="1:4" ht="23.25" customHeight="1">
      <c r="A3" s="51" t="s">
        <v>102</v>
      </c>
      <c r="B3" s="66" t="s">
        <v>4</v>
      </c>
      <c r="C3" s="67">
        <f>'ŠVANDA TEAM'!J10</f>
        <v>262.5492780125119</v>
      </c>
      <c r="D3" s="68">
        <f aca="true" t="shared" si="0" ref="D3:D12">C3-C$3</f>
        <v>0</v>
      </c>
    </row>
    <row r="4" spans="1:9" ht="23.25" customHeight="1">
      <c r="A4" s="51" t="s">
        <v>103</v>
      </c>
      <c r="B4" s="66" t="s">
        <v>58</v>
      </c>
      <c r="C4" s="67">
        <f>'NÁHRADNÍ TERMÍN'!J10</f>
        <v>256.44227343898524</v>
      </c>
      <c r="D4" s="68">
        <f t="shared" si="0"/>
        <v>-6.107004573526638</v>
      </c>
      <c r="H4" s="4"/>
      <c r="I4" s="5"/>
    </row>
    <row r="5" spans="1:4" ht="23.25" customHeight="1">
      <c r="A5" s="51" t="s">
        <v>104</v>
      </c>
      <c r="B5" s="66" t="s">
        <v>175</v>
      </c>
      <c r="C5" s="67">
        <f>'SK METEOR BRNO 1'!J10</f>
        <v>249.73483220629703</v>
      </c>
      <c r="D5" s="68">
        <f t="shared" si="0"/>
        <v>-12.814445806214849</v>
      </c>
    </row>
    <row r="6" spans="1:4" ht="23.25" customHeight="1">
      <c r="A6" s="51" t="s">
        <v>105</v>
      </c>
      <c r="B6" s="45" t="s">
        <v>3</v>
      </c>
      <c r="C6" s="47">
        <f>'PROPÁNAJÁNA TEAM'!J10</f>
        <v>248.87737615609024</v>
      </c>
      <c r="D6" s="48">
        <f t="shared" si="0"/>
        <v>-13.671901856421641</v>
      </c>
    </row>
    <row r="7" spans="1:4" ht="23.25" customHeight="1">
      <c r="A7" s="51" t="s">
        <v>106</v>
      </c>
      <c r="B7" s="46" t="s">
        <v>150</v>
      </c>
      <c r="C7" s="47">
        <f>'BOD ZLOMU'!J10</f>
        <v>239.8521920632909</v>
      </c>
      <c r="D7" s="48">
        <f t="shared" si="0"/>
        <v>-22.69708594922099</v>
      </c>
    </row>
    <row r="8" spans="1:4" ht="23.25" customHeight="1">
      <c r="A8" s="51" t="s">
        <v>107</v>
      </c>
      <c r="B8" s="46" t="s">
        <v>131</v>
      </c>
      <c r="C8" s="47">
        <f>'ŠNEČEK TEAM'!J10</f>
        <v>238.25220381011542</v>
      </c>
      <c r="D8" s="48">
        <f t="shared" si="0"/>
        <v>-24.29707420239646</v>
      </c>
    </row>
    <row r="9" spans="1:7" ht="23.25" customHeight="1">
      <c r="A9" s="51" t="s">
        <v>108</v>
      </c>
      <c r="B9" s="46" t="s">
        <v>133</v>
      </c>
      <c r="C9" s="47">
        <f>'K3 SPORT HVĚZDY'!J10</f>
        <v>235.4424518183157</v>
      </c>
      <c r="D9" s="48">
        <f t="shared" si="0"/>
        <v>-27.106826194196174</v>
      </c>
      <c r="G9" s="7"/>
    </row>
    <row r="10" spans="1:4" ht="23.25" customHeight="1">
      <c r="A10" s="51" t="s">
        <v>109</v>
      </c>
      <c r="B10" s="46" t="s">
        <v>94</v>
      </c>
      <c r="C10" s="47">
        <f>'SK TERMIT'!J10</f>
        <v>232.83352067774848</v>
      </c>
      <c r="D10" s="48">
        <f t="shared" si="0"/>
        <v>-29.715757334763396</v>
      </c>
    </row>
    <row r="11" spans="1:4" ht="23.25" customHeight="1">
      <c r="A11" s="51" t="s">
        <v>110</v>
      </c>
      <c r="B11" s="46" t="s">
        <v>162</v>
      </c>
      <c r="C11" s="47">
        <f>'TRENÝRKOVÁ SKUPINKA'!J10</f>
        <v>223.69162811368832</v>
      </c>
      <c r="D11" s="48">
        <f t="shared" si="0"/>
        <v>-38.85764989882355</v>
      </c>
    </row>
    <row r="12" spans="1:4" ht="23.25" customHeight="1">
      <c r="A12" s="51" t="s">
        <v>111</v>
      </c>
      <c r="B12" s="46" t="s">
        <v>204</v>
      </c>
      <c r="C12" s="47">
        <f>'K3 SPORT NÁM JE TO JEDNO'!J10</f>
        <v>216.50611583041382</v>
      </c>
      <c r="D12" s="48">
        <f t="shared" si="0"/>
        <v>-46.04316218209806</v>
      </c>
    </row>
    <row r="13" spans="1:4" ht="23.25" customHeight="1">
      <c r="A13" s="51" t="s">
        <v>112</v>
      </c>
      <c r="B13" s="46" t="s">
        <v>172</v>
      </c>
      <c r="C13" s="47">
        <f>JUNIORKA!J10</f>
        <v>202.7186744050589</v>
      </c>
      <c r="D13" s="48">
        <f aca="true" t="shared" si="1" ref="D13:D25">C13-C$3</f>
        <v>-59.830603607452986</v>
      </c>
    </row>
    <row r="14" spans="1:4" ht="23.25" customHeight="1">
      <c r="A14" s="51" t="s">
        <v>113</v>
      </c>
      <c r="B14" s="46" t="s">
        <v>165</v>
      </c>
      <c r="C14" s="47">
        <f>'BEZ DECHU'!J10</f>
        <v>177.5832095480021</v>
      </c>
      <c r="D14" s="48">
        <f t="shared" si="1"/>
        <v>-84.96606846450979</v>
      </c>
    </row>
    <row r="15" spans="1:4" ht="23.25" customHeight="1">
      <c r="A15" s="51" t="s">
        <v>114</v>
      </c>
      <c r="B15" s="46" t="s">
        <v>50</v>
      </c>
      <c r="C15" s="47">
        <f>'SOKOLÍ PERO'!J10</f>
        <v>125.73762071752691</v>
      </c>
      <c r="D15" s="48">
        <f t="shared" si="1"/>
        <v>-136.81165729498497</v>
      </c>
    </row>
    <row r="16" spans="1:4" ht="23.25" customHeight="1">
      <c r="A16" s="51" t="s">
        <v>115</v>
      </c>
      <c r="B16" s="46" t="s">
        <v>187</v>
      </c>
      <c r="C16" s="47">
        <f>'FANCLUB LEOŠE KLÉMY'!J10</f>
        <v>115.58959067070387</v>
      </c>
      <c r="D16" s="48">
        <f t="shared" si="1"/>
        <v>-146.959687341808</v>
      </c>
    </row>
    <row r="17" spans="1:4" ht="23.25" customHeight="1">
      <c r="A17" s="51" t="s">
        <v>116</v>
      </c>
      <c r="B17" s="46" t="s">
        <v>168</v>
      </c>
      <c r="C17" s="47">
        <f>HERKY!J10</f>
        <v>87.85550479102594</v>
      </c>
      <c r="D17" s="48">
        <f t="shared" si="1"/>
        <v>-174.69377322148594</v>
      </c>
    </row>
    <row r="18" spans="1:4" ht="23.25" customHeight="1">
      <c r="A18" s="51" t="s">
        <v>117</v>
      </c>
      <c r="B18" s="46" t="s">
        <v>193</v>
      </c>
      <c r="C18" s="47">
        <f>'SK METEOR BRNO A'!J10</f>
        <v>81.02348285816224</v>
      </c>
      <c r="D18" s="48">
        <f t="shared" si="1"/>
        <v>-181.52579515434962</v>
      </c>
    </row>
    <row r="19" spans="1:4" ht="23.25" customHeight="1">
      <c r="A19" s="51" t="s">
        <v>118</v>
      </c>
      <c r="B19" s="46" t="s">
        <v>68</v>
      </c>
      <c r="C19" s="47">
        <f>'CHEECHOO TEAM'!J10</f>
        <v>69.68586030664396</v>
      </c>
      <c r="D19" s="48">
        <f t="shared" si="1"/>
        <v>-192.8634177058679</v>
      </c>
    </row>
    <row r="20" spans="1:4" ht="23.25" customHeight="1">
      <c r="A20" s="51" t="s">
        <v>119</v>
      </c>
      <c r="B20" s="46" t="s">
        <v>180</v>
      </c>
      <c r="C20" s="47">
        <f>'JAKO VÍNO'!J10</f>
        <v>0</v>
      </c>
      <c r="D20" s="48">
        <f t="shared" si="1"/>
        <v>-262.5492780125119</v>
      </c>
    </row>
    <row r="21" spans="1:4" ht="23.25" customHeight="1">
      <c r="A21" s="51" t="s">
        <v>120</v>
      </c>
      <c r="B21" s="46" t="s">
        <v>34</v>
      </c>
      <c r="C21" s="47">
        <f>'JEN TAK TAK'!J10</f>
        <v>0</v>
      </c>
      <c r="D21" s="48">
        <f t="shared" si="1"/>
        <v>-262.5492780125119</v>
      </c>
    </row>
    <row r="22" spans="1:4" ht="23.25" customHeight="1">
      <c r="A22" s="51" t="s">
        <v>121</v>
      </c>
      <c r="B22" s="46" t="s">
        <v>42</v>
      </c>
      <c r="C22" s="47">
        <f>'OKLAHOMA TEAM'!J10</f>
        <v>0</v>
      </c>
      <c r="D22" s="48">
        <f t="shared" si="1"/>
        <v>-262.5492780125119</v>
      </c>
    </row>
    <row r="23" spans="1:4" ht="23.25" customHeight="1">
      <c r="A23" s="51" t="s">
        <v>157</v>
      </c>
      <c r="B23" s="46" t="s">
        <v>64</v>
      </c>
      <c r="C23" s="47">
        <f>'PARDAL´S TEAM'!J10</f>
        <v>0</v>
      </c>
      <c r="D23" s="48">
        <f t="shared" si="1"/>
        <v>-262.5492780125119</v>
      </c>
    </row>
    <row r="24" spans="1:4" ht="23.25" customHeight="1">
      <c r="A24" s="51" t="s">
        <v>200</v>
      </c>
      <c r="B24" s="46" t="s">
        <v>145</v>
      </c>
      <c r="C24" s="47">
        <f>'SAJDA TEAM'!J10</f>
        <v>0</v>
      </c>
      <c r="D24" s="48">
        <f t="shared" si="1"/>
        <v>-262.5492780125119</v>
      </c>
    </row>
    <row r="25" spans="1:4" ht="23.25" customHeight="1">
      <c r="A25" s="51" t="s">
        <v>201</v>
      </c>
      <c r="B25" s="46" t="s">
        <v>86</v>
      </c>
      <c r="C25" s="47">
        <f>VĚTROPLAŠI!J10</f>
        <v>0</v>
      </c>
      <c r="D25" s="48">
        <f t="shared" si="1"/>
        <v>-262.5492780125119</v>
      </c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I139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80" t="s">
        <v>76</v>
      </c>
      <c r="B1" s="81"/>
      <c r="C1" s="81"/>
      <c r="D1" s="82"/>
    </row>
    <row r="2" spans="1:4" ht="12.75">
      <c r="A2" s="50"/>
      <c r="B2" s="50" t="s">
        <v>0</v>
      </c>
      <c r="C2" s="50" t="s">
        <v>1</v>
      </c>
      <c r="D2" s="50" t="s">
        <v>2</v>
      </c>
    </row>
    <row r="3" spans="1:7" ht="23.25" customHeight="1">
      <c r="A3" s="51" t="s">
        <v>102</v>
      </c>
      <c r="B3" s="66" t="s">
        <v>4</v>
      </c>
      <c r="C3" s="67">
        <f>'ŠVANDA TEAM'!K10</f>
        <v>307.9722552022155</v>
      </c>
      <c r="D3" s="68">
        <f aca="true" t="shared" si="0" ref="D3:D12">C3-C$3</f>
        <v>0</v>
      </c>
      <c r="F3" s="8"/>
      <c r="G3" s="9"/>
    </row>
    <row r="4" spans="1:9" ht="23.25" customHeight="1">
      <c r="A4" s="51" t="s">
        <v>103</v>
      </c>
      <c r="B4" s="66" t="s">
        <v>133</v>
      </c>
      <c r="C4" s="67">
        <f>'K3 SPORT HVĚZDY'!K10</f>
        <v>289.98383275729617</v>
      </c>
      <c r="D4" s="68">
        <f t="shared" si="0"/>
        <v>-17.98842244491931</v>
      </c>
      <c r="H4" s="4"/>
      <c r="I4" s="5"/>
    </row>
    <row r="5" spans="1:4" ht="23.25" customHeight="1">
      <c r="A5" s="51" t="s">
        <v>104</v>
      </c>
      <c r="B5" s="66" t="s">
        <v>131</v>
      </c>
      <c r="C5" s="67">
        <f>'ŠNEČEK TEAM'!K10</f>
        <v>287.1009022638687</v>
      </c>
      <c r="D5" s="68">
        <f t="shared" si="0"/>
        <v>-20.871352938346774</v>
      </c>
    </row>
    <row r="6" spans="1:4" ht="23.25" customHeight="1">
      <c r="A6" s="51" t="s">
        <v>105</v>
      </c>
      <c r="B6" s="46" t="s">
        <v>175</v>
      </c>
      <c r="C6" s="47">
        <f>'SK METEOR BRNO 1'!K10</f>
        <v>273.46379725911095</v>
      </c>
      <c r="D6" s="48">
        <f t="shared" si="0"/>
        <v>-34.50845794310453</v>
      </c>
    </row>
    <row r="7" spans="1:4" ht="23.25" customHeight="1">
      <c r="A7" s="51" t="s">
        <v>106</v>
      </c>
      <c r="B7" s="45" t="s">
        <v>3</v>
      </c>
      <c r="C7" s="47">
        <f>'PROPÁNAJÁNA TEAM'!K10</f>
        <v>267.365486374311</v>
      </c>
      <c r="D7" s="48">
        <f t="shared" si="0"/>
        <v>-40.60676882790449</v>
      </c>
    </row>
    <row r="8" spans="1:4" ht="23.25" customHeight="1">
      <c r="A8" s="51" t="s">
        <v>107</v>
      </c>
      <c r="B8" s="46" t="s">
        <v>58</v>
      </c>
      <c r="C8" s="47">
        <f>'NÁHRADNÍ TERMÍN'!K10</f>
        <v>252.55016233152577</v>
      </c>
      <c r="D8" s="48">
        <f t="shared" si="0"/>
        <v>-55.42209287068971</v>
      </c>
    </row>
    <row r="9" spans="1:7" ht="23.25" customHeight="1">
      <c r="A9" s="51" t="s">
        <v>108</v>
      </c>
      <c r="B9" s="46" t="s">
        <v>94</v>
      </c>
      <c r="C9" s="47">
        <f>'SK TERMIT'!K10</f>
        <v>251.3512575127595</v>
      </c>
      <c r="D9" s="48">
        <f t="shared" si="0"/>
        <v>-56.620997689455976</v>
      </c>
      <c r="G9" s="7"/>
    </row>
    <row r="10" spans="1:4" ht="23.25" customHeight="1">
      <c r="A10" s="51" t="s">
        <v>109</v>
      </c>
      <c r="B10" s="46" t="s">
        <v>150</v>
      </c>
      <c r="C10" s="47">
        <f>'BOD ZLOMU'!K10</f>
        <v>229.93458690050386</v>
      </c>
      <c r="D10" s="48">
        <f t="shared" si="0"/>
        <v>-78.03766830171162</v>
      </c>
    </row>
    <row r="11" spans="1:4" ht="23.25" customHeight="1">
      <c r="A11" s="51" t="s">
        <v>110</v>
      </c>
      <c r="B11" s="46" t="s">
        <v>165</v>
      </c>
      <c r="C11" s="47">
        <f>'BEZ DECHU'!K10</f>
        <v>226.75419576745313</v>
      </c>
      <c r="D11" s="48">
        <f t="shared" si="0"/>
        <v>-81.21805943476235</v>
      </c>
    </row>
    <row r="12" spans="1:4" ht="23.25" customHeight="1">
      <c r="A12" s="51" t="s">
        <v>111</v>
      </c>
      <c r="B12" s="46" t="s">
        <v>162</v>
      </c>
      <c r="C12" s="47">
        <f>'TRENÝRKOVÁ SKUPINKA'!K10</f>
        <v>221.59668339571994</v>
      </c>
      <c r="D12" s="48">
        <f t="shared" si="0"/>
        <v>-86.37557180649554</v>
      </c>
    </row>
    <row r="13" spans="1:4" ht="23.25" customHeight="1">
      <c r="A13" s="51" t="s">
        <v>112</v>
      </c>
      <c r="B13" s="46" t="s">
        <v>168</v>
      </c>
      <c r="C13" s="47">
        <f>HERKY!K10</f>
        <v>190.95629714404276</v>
      </c>
      <c r="D13" s="48">
        <f aca="true" t="shared" si="1" ref="D13:D25">C13-C$3</f>
        <v>-117.01595805817271</v>
      </c>
    </row>
    <row r="14" spans="1:4" ht="23.25" customHeight="1">
      <c r="A14" s="51" t="s">
        <v>113</v>
      </c>
      <c r="B14" s="46" t="s">
        <v>64</v>
      </c>
      <c r="C14" s="47">
        <f>'PARDAL´S TEAM'!K10</f>
        <v>153.32604463082225</v>
      </c>
      <c r="D14" s="48">
        <f t="shared" si="1"/>
        <v>-154.64621057139323</v>
      </c>
    </row>
    <row r="15" spans="1:4" ht="23.25" customHeight="1">
      <c r="A15" s="51" t="s">
        <v>114</v>
      </c>
      <c r="B15" s="46" t="s">
        <v>204</v>
      </c>
      <c r="C15" s="47">
        <f>'K3 SPORT NÁM JE TO JEDNO'!K10</f>
        <v>138.93641466566575</v>
      </c>
      <c r="D15" s="48">
        <f t="shared" si="1"/>
        <v>-169.03584053654973</v>
      </c>
    </row>
    <row r="16" spans="1:4" ht="23.25" customHeight="1">
      <c r="A16" s="51" t="s">
        <v>115</v>
      </c>
      <c r="B16" s="46" t="s">
        <v>172</v>
      </c>
      <c r="C16" s="47">
        <f>JUNIORKA!K10</f>
        <v>88.58940744625066</v>
      </c>
      <c r="D16" s="48">
        <f t="shared" si="1"/>
        <v>-219.3828477559648</v>
      </c>
    </row>
    <row r="17" spans="1:4" ht="23.25" customHeight="1">
      <c r="A17" s="51" t="s">
        <v>116</v>
      </c>
      <c r="B17" s="46" t="s">
        <v>187</v>
      </c>
      <c r="C17" s="47">
        <f>'FANCLUB LEOŠE KLÉMY'!K10</f>
        <v>69.86656500190622</v>
      </c>
      <c r="D17" s="48">
        <f t="shared" si="1"/>
        <v>-238.10569020030925</v>
      </c>
    </row>
    <row r="18" spans="1:4" ht="23.25" customHeight="1">
      <c r="A18" s="51" t="s">
        <v>117</v>
      </c>
      <c r="B18" s="46" t="s">
        <v>68</v>
      </c>
      <c r="C18" s="47">
        <f>'CHEECHOO TEAM'!K10</f>
        <v>0</v>
      </c>
      <c r="D18" s="48">
        <f t="shared" si="1"/>
        <v>-307.9722552022155</v>
      </c>
    </row>
    <row r="19" spans="1:4" ht="23.25" customHeight="1">
      <c r="A19" s="51" t="s">
        <v>118</v>
      </c>
      <c r="B19" s="46" t="s">
        <v>180</v>
      </c>
      <c r="C19" s="47">
        <f>'JAKO VÍNO'!K10</f>
        <v>0</v>
      </c>
      <c r="D19" s="48">
        <f t="shared" si="1"/>
        <v>-307.9722552022155</v>
      </c>
    </row>
    <row r="20" spans="1:4" ht="23.25" customHeight="1">
      <c r="A20" s="51" t="s">
        <v>119</v>
      </c>
      <c r="B20" s="46" t="s">
        <v>34</v>
      </c>
      <c r="C20" s="47">
        <f>'JEN TAK TAK'!K10</f>
        <v>0</v>
      </c>
      <c r="D20" s="48">
        <f t="shared" si="1"/>
        <v>-307.9722552022155</v>
      </c>
    </row>
    <row r="21" spans="1:4" ht="23.25" customHeight="1">
      <c r="A21" s="51" t="s">
        <v>120</v>
      </c>
      <c r="B21" s="46" t="s">
        <v>42</v>
      </c>
      <c r="C21" s="47">
        <f>'OKLAHOMA TEAM'!K10</f>
        <v>0</v>
      </c>
      <c r="D21" s="48">
        <f t="shared" si="1"/>
        <v>-307.9722552022155</v>
      </c>
    </row>
    <row r="22" spans="1:4" ht="23.25" customHeight="1">
      <c r="A22" s="51" t="s">
        <v>121</v>
      </c>
      <c r="B22" s="46" t="s">
        <v>145</v>
      </c>
      <c r="C22" s="47">
        <f>'SAJDA TEAM'!K10</f>
        <v>0</v>
      </c>
      <c r="D22" s="48">
        <f t="shared" si="1"/>
        <v>-307.9722552022155</v>
      </c>
    </row>
    <row r="23" spans="1:4" ht="23.25" customHeight="1">
      <c r="A23" s="51" t="s">
        <v>157</v>
      </c>
      <c r="B23" s="46" t="s">
        <v>193</v>
      </c>
      <c r="C23" s="47">
        <f>'SK METEOR BRNO A'!K10</f>
        <v>0</v>
      </c>
      <c r="D23" s="48">
        <f t="shared" si="1"/>
        <v>-307.9722552022155</v>
      </c>
    </row>
    <row r="24" spans="1:4" ht="23.25" customHeight="1">
      <c r="A24" s="51" t="s">
        <v>200</v>
      </c>
      <c r="B24" s="46" t="s">
        <v>50</v>
      </c>
      <c r="C24" s="47">
        <f>'SOKOLÍ PERO'!K10</f>
        <v>0</v>
      </c>
      <c r="D24" s="48">
        <f t="shared" si="1"/>
        <v>-307.9722552022155</v>
      </c>
    </row>
    <row r="25" spans="1:4" ht="23.25" customHeight="1">
      <c r="A25" s="51" t="s">
        <v>201</v>
      </c>
      <c r="B25" s="46" t="s">
        <v>86</v>
      </c>
      <c r="C25" s="47">
        <f>VĚTROPLAŠI!K10</f>
        <v>0</v>
      </c>
      <c r="D25" s="48">
        <f t="shared" si="1"/>
        <v>-307.9722552022155</v>
      </c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I139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80" t="s">
        <v>77</v>
      </c>
      <c r="B1" s="81"/>
      <c r="C1" s="81"/>
      <c r="D1" s="82"/>
    </row>
    <row r="2" spans="1:4" ht="12.75">
      <c r="A2" s="50"/>
      <c r="B2" s="50" t="s">
        <v>0</v>
      </c>
      <c r="C2" s="50" t="s">
        <v>1</v>
      </c>
      <c r="D2" s="50" t="s">
        <v>2</v>
      </c>
    </row>
    <row r="3" spans="1:7" ht="23.25" customHeight="1">
      <c r="A3" s="51" t="s">
        <v>102</v>
      </c>
      <c r="B3" s="66" t="s">
        <v>4</v>
      </c>
      <c r="C3" s="67">
        <f>'ŠVANDA TEAM'!L10</f>
        <v>364.88501879579167</v>
      </c>
      <c r="D3" s="68">
        <f aca="true" t="shared" si="0" ref="D3:D12">C3-C$3</f>
        <v>0</v>
      </c>
      <c r="F3" s="8"/>
      <c r="G3" s="9"/>
    </row>
    <row r="4" spans="1:9" ht="23.25" customHeight="1">
      <c r="A4" s="51" t="s">
        <v>103</v>
      </c>
      <c r="B4" s="70" t="s">
        <v>3</v>
      </c>
      <c r="C4" s="67">
        <f>'PROPÁNAJÁNA TEAM'!L10</f>
        <v>347.2461391475303</v>
      </c>
      <c r="D4" s="68">
        <f t="shared" si="0"/>
        <v>-17.638879648261366</v>
      </c>
      <c r="H4" s="4"/>
      <c r="I4" s="5"/>
    </row>
    <row r="5" spans="1:4" ht="23.25" customHeight="1">
      <c r="A5" s="51" t="s">
        <v>104</v>
      </c>
      <c r="B5" s="66" t="s">
        <v>131</v>
      </c>
      <c r="C5" s="67">
        <f>'ŠNEČEK TEAM'!L10</f>
        <v>335.608978194248</v>
      </c>
      <c r="D5" s="68">
        <f t="shared" si="0"/>
        <v>-29.276040601543684</v>
      </c>
    </row>
    <row r="6" spans="1:4" ht="23.25" customHeight="1">
      <c r="A6" s="51" t="s">
        <v>105</v>
      </c>
      <c r="B6" s="46" t="s">
        <v>58</v>
      </c>
      <c r="C6" s="47">
        <f>'NÁHRADNÍ TERMÍN'!L10</f>
        <v>331.89318908038587</v>
      </c>
      <c r="D6" s="48">
        <f t="shared" si="0"/>
        <v>-32.9918297154058</v>
      </c>
    </row>
    <row r="7" spans="1:4" ht="23.25" customHeight="1">
      <c r="A7" s="51" t="s">
        <v>106</v>
      </c>
      <c r="B7" s="46" t="s">
        <v>204</v>
      </c>
      <c r="C7" s="47">
        <f>'K3 SPORT NÁM JE TO JEDNO'!L10</f>
        <v>319.27482927702</v>
      </c>
      <c r="D7" s="48">
        <f t="shared" si="0"/>
        <v>-45.610189518771676</v>
      </c>
    </row>
    <row r="8" spans="1:4" ht="23.25" customHeight="1">
      <c r="A8" s="51" t="s">
        <v>107</v>
      </c>
      <c r="B8" s="46" t="s">
        <v>94</v>
      </c>
      <c r="C8" s="47">
        <f>'SK TERMIT'!L10</f>
        <v>317.9546445130958</v>
      </c>
      <c r="D8" s="48">
        <f t="shared" si="0"/>
        <v>-46.93037428269588</v>
      </c>
    </row>
    <row r="9" spans="1:7" ht="23.25" customHeight="1">
      <c r="A9" s="51" t="s">
        <v>108</v>
      </c>
      <c r="B9" s="46" t="s">
        <v>175</v>
      </c>
      <c r="C9" s="47">
        <f>'SK METEOR BRNO 1'!L10</f>
        <v>313.5557658278459</v>
      </c>
      <c r="D9" s="48">
        <f t="shared" si="0"/>
        <v>-51.32925296794576</v>
      </c>
      <c r="G9" s="7"/>
    </row>
    <row r="10" spans="1:4" ht="23.25" customHeight="1">
      <c r="A10" s="51" t="s">
        <v>109</v>
      </c>
      <c r="B10" s="46" t="s">
        <v>150</v>
      </c>
      <c r="C10" s="47">
        <f>'BOD ZLOMU'!L10</f>
        <v>292.12623267567767</v>
      </c>
      <c r="D10" s="48">
        <f t="shared" si="0"/>
        <v>-72.758786120114</v>
      </c>
    </row>
    <row r="11" spans="1:4" ht="23.25" customHeight="1">
      <c r="A11" s="51" t="s">
        <v>110</v>
      </c>
      <c r="B11" s="46" t="s">
        <v>133</v>
      </c>
      <c r="C11" s="47">
        <f>'K3 SPORT HVĚZDY'!L10</f>
        <v>236.679703884554</v>
      </c>
      <c r="D11" s="48">
        <f t="shared" si="0"/>
        <v>-128.20531491123768</v>
      </c>
    </row>
    <row r="12" spans="1:4" ht="23.25" customHeight="1">
      <c r="A12" s="51" t="s">
        <v>111</v>
      </c>
      <c r="B12" s="46" t="s">
        <v>165</v>
      </c>
      <c r="C12" s="47">
        <f>'BEZ DECHU'!L10</f>
        <v>223.0318423029189</v>
      </c>
      <c r="D12" s="48">
        <f t="shared" si="0"/>
        <v>-141.85317649287276</v>
      </c>
    </row>
    <row r="13" spans="1:4" ht="23.25" customHeight="1">
      <c r="A13" s="51" t="s">
        <v>112</v>
      </c>
      <c r="B13" s="46" t="s">
        <v>162</v>
      </c>
      <c r="C13" s="47">
        <f>'TRENÝRKOVÁ SKUPINKA'!L10</f>
        <v>204.6670140683476</v>
      </c>
      <c r="D13" s="48">
        <f aca="true" t="shared" si="1" ref="D13:D25">C13-C$3</f>
        <v>-160.21800472744405</v>
      </c>
    </row>
    <row r="14" spans="1:4" ht="23.25" customHeight="1">
      <c r="A14" s="51" t="s">
        <v>113</v>
      </c>
      <c r="B14" s="46" t="s">
        <v>64</v>
      </c>
      <c r="C14" s="47">
        <f>'PARDAL´S TEAM'!L10</f>
        <v>105.7061556329849</v>
      </c>
      <c r="D14" s="48">
        <f t="shared" si="1"/>
        <v>-259.17886316280675</v>
      </c>
    </row>
    <row r="15" spans="1:4" ht="23.25" customHeight="1">
      <c r="A15" s="51" t="s">
        <v>114</v>
      </c>
      <c r="B15" s="46" t="s">
        <v>187</v>
      </c>
      <c r="C15" s="47">
        <f>'FANCLUB LEOŠE KLÉMY'!L10</f>
        <v>36.8</v>
      </c>
      <c r="D15" s="48">
        <f t="shared" si="1"/>
        <v>-328.08501879579165</v>
      </c>
    </row>
    <row r="16" spans="1:4" ht="23.25" customHeight="1">
      <c r="A16" s="51" t="s">
        <v>115</v>
      </c>
      <c r="B16" s="46" t="s">
        <v>168</v>
      </c>
      <c r="C16" s="47">
        <f>HERKY!L10</f>
        <v>0</v>
      </c>
      <c r="D16" s="48">
        <f t="shared" si="1"/>
        <v>-364.88501879579167</v>
      </c>
    </row>
    <row r="17" spans="1:4" ht="23.25" customHeight="1">
      <c r="A17" s="51" t="s">
        <v>116</v>
      </c>
      <c r="B17" s="46" t="s">
        <v>68</v>
      </c>
      <c r="C17" s="47">
        <f>'CHEECHOO TEAM'!L10</f>
        <v>0</v>
      </c>
      <c r="D17" s="48">
        <f t="shared" si="1"/>
        <v>-364.88501879579167</v>
      </c>
    </row>
    <row r="18" spans="1:4" ht="23.25" customHeight="1">
      <c r="A18" s="51" t="s">
        <v>117</v>
      </c>
      <c r="B18" s="46" t="s">
        <v>180</v>
      </c>
      <c r="C18" s="47">
        <f>'JAKO VÍNO'!L10</f>
        <v>0</v>
      </c>
      <c r="D18" s="48">
        <f t="shared" si="1"/>
        <v>-364.88501879579167</v>
      </c>
    </row>
    <row r="19" spans="1:4" ht="23.25" customHeight="1">
      <c r="A19" s="51" t="s">
        <v>118</v>
      </c>
      <c r="B19" s="46" t="s">
        <v>34</v>
      </c>
      <c r="C19" s="47">
        <f>'JEN TAK TAK'!L10</f>
        <v>0</v>
      </c>
      <c r="D19" s="48">
        <f t="shared" si="1"/>
        <v>-364.88501879579167</v>
      </c>
    </row>
    <row r="20" spans="1:4" ht="23.25" customHeight="1">
      <c r="A20" s="51" t="s">
        <v>119</v>
      </c>
      <c r="B20" s="46" t="s">
        <v>172</v>
      </c>
      <c r="C20" s="47">
        <f>JUNIORKA!L10</f>
        <v>0</v>
      </c>
      <c r="D20" s="48">
        <f t="shared" si="1"/>
        <v>-364.88501879579167</v>
      </c>
    </row>
    <row r="21" spans="1:4" ht="23.25" customHeight="1">
      <c r="A21" s="51" t="s">
        <v>120</v>
      </c>
      <c r="B21" s="46" t="s">
        <v>42</v>
      </c>
      <c r="C21" s="47">
        <f>'OKLAHOMA TEAM'!L10</f>
        <v>0</v>
      </c>
      <c r="D21" s="48">
        <f t="shared" si="1"/>
        <v>-364.88501879579167</v>
      </c>
    </row>
    <row r="22" spans="1:4" ht="23.25" customHeight="1">
      <c r="A22" s="51" t="s">
        <v>121</v>
      </c>
      <c r="B22" s="46" t="s">
        <v>145</v>
      </c>
      <c r="C22" s="47">
        <f>'SAJDA TEAM'!L10</f>
        <v>0</v>
      </c>
      <c r="D22" s="48">
        <f t="shared" si="1"/>
        <v>-364.88501879579167</v>
      </c>
    </row>
    <row r="23" spans="1:4" ht="23.25" customHeight="1">
      <c r="A23" s="51" t="s">
        <v>157</v>
      </c>
      <c r="B23" s="46" t="s">
        <v>193</v>
      </c>
      <c r="C23" s="47">
        <f>'SK METEOR BRNO A'!L10</f>
        <v>0</v>
      </c>
      <c r="D23" s="48">
        <f t="shared" si="1"/>
        <v>-364.88501879579167</v>
      </c>
    </row>
    <row r="24" spans="1:4" ht="23.25" customHeight="1">
      <c r="A24" s="51" t="s">
        <v>200</v>
      </c>
      <c r="B24" s="46" t="s">
        <v>50</v>
      </c>
      <c r="C24" s="47">
        <f>'SOKOLÍ PERO'!L10</f>
        <v>0</v>
      </c>
      <c r="D24" s="48">
        <f t="shared" si="1"/>
        <v>-364.88501879579167</v>
      </c>
    </row>
    <row r="25" spans="1:4" ht="23.25" customHeight="1">
      <c r="A25" s="51" t="s">
        <v>201</v>
      </c>
      <c r="B25" s="46" t="s">
        <v>86</v>
      </c>
      <c r="C25" s="47">
        <f>VĚTROPLAŠI!L10</f>
        <v>0</v>
      </c>
      <c r="D25" s="48">
        <f t="shared" si="1"/>
        <v>-364.88501879579167</v>
      </c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F139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14.125" style="2" customWidth="1"/>
    <col min="4" max="4" width="10.625" style="3" customWidth="1"/>
    <col min="5" max="16384" width="9.00390625" style="3" customWidth="1"/>
  </cols>
  <sheetData>
    <row r="1" spans="1:4" ht="31.5" customHeight="1">
      <c r="A1" s="80" t="s">
        <v>78</v>
      </c>
      <c r="B1" s="81"/>
      <c r="C1" s="81"/>
      <c r="D1" s="82"/>
    </row>
    <row r="2" spans="1:4" ht="12.75">
      <c r="A2" s="50"/>
      <c r="B2" s="50" t="s">
        <v>0</v>
      </c>
      <c r="C2" s="50" t="s">
        <v>1</v>
      </c>
      <c r="D2" s="50" t="s">
        <v>2</v>
      </c>
    </row>
    <row r="3" spans="1:4" ht="23.25" customHeight="1">
      <c r="A3" s="51" t="s">
        <v>102</v>
      </c>
      <c r="B3" s="66" t="s">
        <v>4</v>
      </c>
      <c r="C3" s="67">
        <f>'ŠVANDA TEAM'!M10</f>
        <v>324.083296566868</v>
      </c>
      <c r="D3" s="68">
        <f aca="true" t="shared" si="0" ref="D3:D12">C3-C$3</f>
        <v>0</v>
      </c>
    </row>
    <row r="4" spans="1:6" ht="23.25" customHeight="1">
      <c r="A4" s="51" t="s">
        <v>103</v>
      </c>
      <c r="B4" s="70" t="s">
        <v>3</v>
      </c>
      <c r="C4" s="67">
        <f>'PROPÁNAJÁNA TEAM'!M10</f>
        <v>316.2568659669647</v>
      </c>
      <c r="D4" s="68">
        <f t="shared" si="0"/>
        <v>-7.82643059990329</v>
      </c>
      <c r="E4" s="4"/>
      <c r="F4" s="5"/>
    </row>
    <row r="5" spans="1:4" ht="23.25" customHeight="1">
      <c r="A5" s="51" t="s">
        <v>104</v>
      </c>
      <c r="B5" s="66" t="s">
        <v>58</v>
      </c>
      <c r="C5" s="67">
        <f>'NÁHRADNÍ TERMÍN'!M10</f>
        <v>307.63880391718686</v>
      </c>
      <c r="D5" s="68">
        <f t="shared" si="0"/>
        <v>-16.444492649681138</v>
      </c>
    </row>
    <row r="6" spans="1:4" ht="23.25" customHeight="1">
      <c r="A6" s="51" t="s">
        <v>105</v>
      </c>
      <c r="B6" s="46" t="s">
        <v>133</v>
      </c>
      <c r="C6" s="47">
        <f>'K3 SPORT HVĚZDY'!M10</f>
        <v>305.6305204095616</v>
      </c>
      <c r="D6" s="48">
        <f t="shared" si="0"/>
        <v>-18.452776157306403</v>
      </c>
    </row>
    <row r="7" spans="1:4" ht="23.25" customHeight="1">
      <c r="A7" s="51" t="s">
        <v>106</v>
      </c>
      <c r="B7" s="46" t="s">
        <v>131</v>
      </c>
      <c r="C7" s="47">
        <f>'ŠNEČEK TEAM'!M10</f>
        <v>303.410806192904</v>
      </c>
      <c r="D7" s="48">
        <f t="shared" si="0"/>
        <v>-20.672490373964024</v>
      </c>
    </row>
    <row r="8" spans="1:4" ht="23.25" customHeight="1">
      <c r="A8" s="51" t="s">
        <v>107</v>
      </c>
      <c r="B8" s="46" t="s">
        <v>94</v>
      </c>
      <c r="C8" s="47">
        <f>'SK TERMIT'!M10</f>
        <v>302.7490143582442</v>
      </c>
      <c r="D8" s="48">
        <f t="shared" si="0"/>
        <v>-21.33428220862379</v>
      </c>
    </row>
    <row r="9" spans="1:4" ht="23.25" customHeight="1">
      <c r="A9" s="51" t="s">
        <v>108</v>
      </c>
      <c r="B9" s="46" t="s">
        <v>150</v>
      </c>
      <c r="C9" s="47">
        <f>'BOD ZLOMU'!M10</f>
        <v>295.97316646056515</v>
      </c>
      <c r="D9" s="48">
        <f t="shared" si="0"/>
        <v>-28.110130106302847</v>
      </c>
    </row>
    <row r="10" spans="1:4" ht="23.25" customHeight="1">
      <c r="A10" s="51" t="s">
        <v>109</v>
      </c>
      <c r="B10" s="46" t="s">
        <v>162</v>
      </c>
      <c r="C10" s="47">
        <f>'TRENÝRKOVÁ SKUPINKA'!M10</f>
        <v>278.9874471790616</v>
      </c>
      <c r="D10" s="48">
        <f t="shared" si="0"/>
        <v>-45.095849387806425</v>
      </c>
    </row>
    <row r="11" spans="1:4" ht="23.25" customHeight="1">
      <c r="A11" s="51" t="s">
        <v>110</v>
      </c>
      <c r="B11" s="46" t="s">
        <v>175</v>
      </c>
      <c r="C11" s="47">
        <f>'SK METEOR BRNO 1'!M10</f>
        <v>259.26854975178605</v>
      </c>
      <c r="D11" s="48">
        <f t="shared" si="0"/>
        <v>-64.81474681508195</v>
      </c>
    </row>
    <row r="12" spans="1:4" ht="23.25" customHeight="1">
      <c r="A12" s="51" t="s">
        <v>111</v>
      </c>
      <c r="B12" s="46" t="s">
        <v>165</v>
      </c>
      <c r="C12" s="47">
        <f>'BEZ DECHU'!M10</f>
        <v>217.72663094845524</v>
      </c>
      <c r="D12" s="48">
        <f t="shared" si="0"/>
        <v>-106.35666561841276</v>
      </c>
    </row>
    <row r="13" spans="1:4" ht="23.25" customHeight="1">
      <c r="A13" s="51" t="s">
        <v>112</v>
      </c>
      <c r="B13" s="46" t="s">
        <v>168</v>
      </c>
      <c r="C13" s="47">
        <f>HERKY!M10</f>
        <v>200.9367646723697</v>
      </c>
      <c r="D13" s="48">
        <f aca="true" t="shared" si="1" ref="D13:D25">C13-C$3</f>
        <v>-123.14653189449831</v>
      </c>
    </row>
    <row r="14" spans="1:4" ht="23.25" customHeight="1">
      <c r="A14" s="51" t="s">
        <v>113</v>
      </c>
      <c r="B14" s="46" t="s">
        <v>204</v>
      </c>
      <c r="C14" s="47">
        <f>'K3 SPORT NÁM JE TO JEDNO'!M10</f>
        <v>185.03494358167666</v>
      </c>
      <c r="D14" s="48">
        <f t="shared" si="1"/>
        <v>-139.04835298519134</v>
      </c>
    </row>
    <row r="15" spans="1:4" ht="23.25" customHeight="1">
      <c r="A15" s="51" t="s">
        <v>114</v>
      </c>
      <c r="B15" s="46" t="s">
        <v>193</v>
      </c>
      <c r="C15" s="47">
        <f>'SK METEOR BRNO A'!M10</f>
        <v>171.84811322820053</v>
      </c>
      <c r="D15" s="48">
        <f t="shared" si="1"/>
        <v>-152.23518333866747</v>
      </c>
    </row>
    <row r="16" spans="1:4" ht="23.25" customHeight="1">
      <c r="A16" s="51" t="s">
        <v>115</v>
      </c>
      <c r="B16" s="46" t="s">
        <v>64</v>
      </c>
      <c r="C16" s="47">
        <f>'PARDAL´S TEAM'!M10</f>
        <v>99.33030228557386</v>
      </c>
      <c r="D16" s="48">
        <f t="shared" si="1"/>
        <v>-224.75299428129415</v>
      </c>
    </row>
    <row r="17" spans="1:4" ht="23.25" customHeight="1">
      <c r="A17" s="51" t="s">
        <v>116</v>
      </c>
      <c r="B17" s="46" t="s">
        <v>68</v>
      </c>
      <c r="C17" s="47">
        <f>'CHEECHOO TEAM'!M10</f>
        <v>98.51725814292661</v>
      </c>
      <c r="D17" s="48">
        <f t="shared" si="1"/>
        <v>-225.5660384239414</v>
      </c>
    </row>
    <row r="18" spans="1:4" ht="23.25" customHeight="1">
      <c r="A18" s="51" t="s">
        <v>117</v>
      </c>
      <c r="B18" s="46" t="s">
        <v>172</v>
      </c>
      <c r="C18" s="47">
        <f>JUNIORKA!M10</f>
        <v>96.29891560584632</v>
      </c>
      <c r="D18" s="48">
        <f t="shared" si="1"/>
        <v>-227.78438096102167</v>
      </c>
    </row>
    <row r="19" spans="1:4" ht="23.25" customHeight="1">
      <c r="A19" s="51" t="s">
        <v>118</v>
      </c>
      <c r="B19" s="46" t="s">
        <v>42</v>
      </c>
      <c r="C19" s="47">
        <f>'OKLAHOMA TEAM'!M10</f>
        <v>87.36725435611919</v>
      </c>
      <c r="D19" s="48">
        <f t="shared" si="1"/>
        <v>-236.7160422107488</v>
      </c>
    </row>
    <row r="20" spans="1:4" ht="23.25" customHeight="1">
      <c r="A20" s="51" t="s">
        <v>119</v>
      </c>
      <c r="B20" s="46" t="s">
        <v>187</v>
      </c>
      <c r="C20" s="47">
        <f>'FANCLUB LEOŠE KLÉMY'!M10</f>
        <v>0</v>
      </c>
      <c r="D20" s="48">
        <f t="shared" si="1"/>
        <v>-324.083296566868</v>
      </c>
    </row>
    <row r="21" spans="1:4" ht="23.25" customHeight="1">
      <c r="A21" s="51" t="s">
        <v>120</v>
      </c>
      <c r="B21" s="46" t="s">
        <v>180</v>
      </c>
      <c r="C21" s="47">
        <f>'JAKO VÍNO'!M10</f>
        <v>0</v>
      </c>
      <c r="D21" s="48">
        <f t="shared" si="1"/>
        <v>-324.083296566868</v>
      </c>
    </row>
    <row r="22" spans="1:4" ht="23.25" customHeight="1">
      <c r="A22" s="51" t="s">
        <v>121</v>
      </c>
      <c r="B22" s="46" t="s">
        <v>34</v>
      </c>
      <c r="C22" s="47">
        <f>'JEN TAK TAK'!M10</f>
        <v>0</v>
      </c>
      <c r="D22" s="48">
        <f t="shared" si="1"/>
        <v>-324.083296566868</v>
      </c>
    </row>
    <row r="23" spans="1:4" ht="23.25" customHeight="1">
      <c r="A23" s="51" t="s">
        <v>157</v>
      </c>
      <c r="B23" s="46" t="s">
        <v>145</v>
      </c>
      <c r="C23" s="47">
        <f>'SAJDA TEAM'!M10</f>
        <v>0</v>
      </c>
      <c r="D23" s="48">
        <f t="shared" si="1"/>
        <v>-324.083296566868</v>
      </c>
    </row>
    <row r="24" spans="1:4" ht="23.25" customHeight="1">
      <c r="A24" s="51" t="s">
        <v>200</v>
      </c>
      <c r="B24" s="46" t="s">
        <v>50</v>
      </c>
      <c r="C24" s="47">
        <f>'SOKOLÍ PERO'!M10</f>
        <v>0</v>
      </c>
      <c r="D24" s="48">
        <f t="shared" si="1"/>
        <v>-324.083296566868</v>
      </c>
    </row>
    <row r="25" spans="1:4" ht="23.25" customHeight="1">
      <c r="A25" s="51" t="s">
        <v>201</v>
      </c>
      <c r="B25" s="46" t="s">
        <v>86</v>
      </c>
      <c r="C25" s="47">
        <f>VĚTROPLAŠI!M10</f>
        <v>0</v>
      </c>
      <c r="D25" s="48">
        <f t="shared" si="1"/>
        <v>-324.083296566868</v>
      </c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4"/>
  </sheetPr>
  <dimension ref="A1:F139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89" t="s">
        <v>79</v>
      </c>
      <c r="B1" s="90"/>
      <c r="C1" s="90"/>
      <c r="D1" s="91"/>
    </row>
    <row r="2" spans="1:4" ht="12.75">
      <c r="A2" s="50"/>
      <c r="B2" s="50" t="s">
        <v>0</v>
      </c>
      <c r="C2" s="50" t="s">
        <v>1</v>
      </c>
      <c r="D2" s="50" t="s">
        <v>2</v>
      </c>
    </row>
    <row r="3" spans="1:4" ht="23.25" customHeight="1">
      <c r="A3" s="51" t="s">
        <v>102</v>
      </c>
      <c r="B3" s="66" t="s">
        <v>4</v>
      </c>
      <c r="C3" s="67">
        <f>'ŠVANDA TEAM'!N10</f>
        <v>357.388325291008</v>
      </c>
      <c r="D3" s="68">
        <f aca="true" t="shared" si="0" ref="D3:D12">C3-C$3</f>
        <v>0</v>
      </c>
    </row>
    <row r="4" spans="1:6" ht="23.25" customHeight="1">
      <c r="A4" s="51" t="s">
        <v>103</v>
      </c>
      <c r="B4" s="66" t="s">
        <v>133</v>
      </c>
      <c r="C4" s="67">
        <f>'K3 SPORT HVĚZDY'!N10</f>
        <v>342.799420834876</v>
      </c>
      <c r="D4" s="68">
        <f t="shared" si="0"/>
        <v>-14.588904456132013</v>
      </c>
      <c r="E4" s="4"/>
      <c r="F4" s="5"/>
    </row>
    <row r="5" spans="1:4" ht="23.25" customHeight="1">
      <c r="A5" s="51" t="s">
        <v>104</v>
      </c>
      <c r="B5" s="66" t="s">
        <v>150</v>
      </c>
      <c r="C5" s="67">
        <f>'BOD ZLOMU'!N10</f>
        <v>330.25359089627045</v>
      </c>
      <c r="D5" s="68">
        <f t="shared" si="0"/>
        <v>-27.134734394737563</v>
      </c>
    </row>
    <row r="6" spans="1:4" ht="23.25" customHeight="1">
      <c r="A6" s="51" t="s">
        <v>105</v>
      </c>
      <c r="B6" s="45" t="s">
        <v>3</v>
      </c>
      <c r="C6" s="47">
        <f>'PROPÁNAJÁNA TEAM'!N10</f>
        <v>328.88069062259564</v>
      </c>
      <c r="D6" s="48">
        <f t="shared" si="0"/>
        <v>-28.50763466841238</v>
      </c>
    </row>
    <row r="7" spans="1:4" ht="23.25" customHeight="1">
      <c r="A7" s="51" t="s">
        <v>106</v>
      </c>
      <c r="B7" s="46" t="s">
        <v>175</v>
      </c>
      <c r="C7" s="47">
        <f>'SK METEOR BRNO 1'!N10</f>
        <v>321.962825796802</v>
      </c>
      <c r="D7" s="48">
        <f t="shared" si="0"/>
        <v>-35.42549949420601</v>
      </c>
    </row>
    <row r="8" spans="1:4" ht="23.25" customHeight="1">
      <c r="A8" s="51" t="s">
        <v>107</v>
      </c>
      <c r="B8" s="46" t="s">
        <v>131</v>
      </c>
      <c r="C8" s="47">
        <f>'ŠNEČEK TEAM'!N10</f>
        <v>319.1384441603059</v>
      </c>
      <c r="D8" s="48">
        <f t="shared" si="0"/>
        <v>-38.249881130702136</v>
      </c>
    </row>
    <row r="9" spans="1:4" ht="23.25" customHeight="1">
      <c r="A9" s="51" t="s">
        <v>108</v>
      </c>
      <c r="B9" s="46" t="s">
        <v>94</v>
      </c>
      <c r="C9" s="47">
        <f>'SK TERMIT'!N10</f>
        <v>318.0946776220293</v>
      </c>
      <c r="D9" s="48">
        <f t="shared" si="0"/>
        <v>-39.293647668978736</v>
      </c>
    </row>
    <row r="10" spans="1:4" ht="23.25" customHeight="1">
      <c r="A10" s="51" t="s">
        <v>109</v>
      </c>
      <c r="B10" s="46" t="s">
        <v>162</v>
      </c>
      <c r="C10" s="47">
        <f>'TRENÝRKOVÁ SKUPINKA'!N10</f>
        <v>304.6221849854352</v>
      </c>
      <c r="D10" s="48">
        <f t="shared" si="0"/>
        <v>-52.76614030557283</v>
      </c>
    </row>
    <row r="11" spans="1:4" ht="23.25" customHeight="1">
      <c r="A11" s="51" t="s">
        <v>110</v>
      </c>
      <c r="B11" s="46" t="s">
        <v>58</v>
      </c>
      <c r="C11" s="47">
        <f>'NÁHRADNÍ TERMÍN'!N10</f>
        <v>248.63159102864523</v>
      </c>
      <c r="D11" s="48">
        <f t="shared" si="0"/>
        <v>-108.75673426236278</v>
      </c>
    </row>
    <row r="12" spans="1:4" ht="23.25" customHeight="1">
      <c r="A12" s="51" t="s">
        <v>111</v>
      </c>
      <c r="B12" s="46" t="s">
        <v>165</v>
      </c>
      <c r="C12" s="47">
        <f>'BEZ DECHU'!N10</f>
        <v>235.2168289412082</v>
      </c>
      <c r="D12" s="48">
        <f t="shared" si="0"/>
        <v>-122.17149634979981</v>
      </c>
    </row>
    <row r="13" spans="1:4" ht="23.25" customHeight="1">
      <c r="A13" s="51" t="s">
        <v>112</v>
      </c>
      <c r="B13" s="46" t="s">
        <v>64</v>
      </c>
      <c r="C13" s="47">
        <f>'PARDAL´S TEAM'!N10</f>
        <v>199.0878169373181</v>
      </c>
      <c r="D13" s="48">
        <f aca="true" t="shared" si="1" ref="D13:D25">C13-C$3</f>
        <v>-158.3005083536899</v>
      </c>
    </row>
    <row r="14" spans="1:4" ht="23.25" customHeight="1">
      <c r="A14" s="51" t="s">
        <v>113</v>
      </c>
      <c r="B14" s="46" t="s">
        <v>168</v>
      </c>
      <c r="C14" s="47">
        <f>HERKY!N10</f>
        <v>193.4763948497854</v>
      </c>
      <c r="D14" s="48">
        <f t="shared" si="1"/>
        <v>-163.9119304412226</v>
      </c>
    </row>
    <row r="15" spans="1:4" ht="23.25" customHeight="1">
      <c r="A15" s="51" t="s">
        <v>114</v>
      </c>
      <c r="B15" s="46" t="s">
        <v>172</v>
      </c>
      <c r="C15" s="47">
        <f>JUNIORKA!N10</f>
        <v>190.94609313965532</v>
      </c>
      <c r="D15" s="48">
        <f t="shared" si="1"/>
        <v>-166.4422321513527</v>
      </c>
    </row>
    <row r="16" spans="1:4" ht="23.25" customHeight="1">
      <c r="A16" s="51" t="s">
        <v>115</v>
      </c>
      <c r="B16" s="46" t="s">
        <v>68</v>
      </c>
      <c r="C16" s="47">
        <f>'CHEECHOO TEAM'!N10</f>
        <v>100.36199095022624</v>
      </c>
      <c r="D16" s="48">
        <f t="shared" si="1"/>
        <v>-257.0263343407818</v>
      </c>
    </row>
    <row r="17" spans="1:4" ht="23.25" customHeight="1">
      <c r="A17" s="51" t="s">
        <v>116</v>
      </c>
      <c r="B17" s="46" t="s">
        <v>50</v>
      </c>
      <c r="C17" s="47">
        <f>'SOKOLÍ PERO'!N10</f>
        <v>94.79166666666667</v>
      </c>
      <c r="D17" s="48">
        <f t="shared" si="1"/>
        <v>-262.59665862434133</v>
      </c>
    </row>
    <row r="18" spans="1:4" ht="23.25" customHeight="1">
      <c r="A18" s="51" t="s">
        <v>117</v>
      </c>
      <c r="B18" s="46" t="s">
        <v>187</v>
      </c>
      <c r="C18" s="47">
        <f>'FANCLUB LEOŠE KLÉMY'!N10</f>
        <v>90.35904900533723</v>
      </c>
      <c r="D18" s="48">
        <f t="shared" si="1"/>
        <v>-267.0292762856708</v>
      </c>
    </row>
    <row r="19" spans="1:4" ht="23.25" customHeight="1">
      <c r="A19" s="51" t="s">
        <v>118</v>
      </c>
      <c r="B19" s="46" t="s">
        <v>204</v>
      </c>
      <c r="C19" s="47">
        <f>'K3 SPORT NÁM JE TO JEDNO'!N10</f>
        <v>88.9108129439621</v>
      </c>
      <c r="D19" s="48">
        <f t="shared" si="1"/>
        <v>-268.47751234704594</v>
      </c>
    </row>
    <row r="20" spans="1:4" ht="23.25" customHeight="1">
      <c r="A20" s="51" t="s">
        <v>119</v>
      </c>
      <c r="B20" s="46" t="s">
        <v>180</v>
      </c>
      <c r="C20" s="47">
        <f>'JAKO VÍNO'!N10</f>
        <v>0</v>
      </c>
      <c r="D20" s="48">
        <f t="shared" si="1"/>
        <v>-357.388325291008</v>
      </c>
    </row>
    <row r="21" spans="1:4" ht="23.25" customHeight="1">
      <c r="A21" s="51" t="s">
        <v>120</v>
      </c>
      <c r="B21" s="46" t="s">
        <v>34</v>
      </c>
      <c r="C21" s="47">
        <f>'JEN TAK TAK'!N10</f>
        <v>0</v>
      </c>
      <c r="D21" s="48">
        <f t="shared" si="1"/>
        <v>-357.388325291008</v>
      </c>
    </row>
    <row r="22" spans="1:4" ht="23.25" customHeight="1">
      <c r="A22" s="51" t="s">
        <v>121</v>
      </c>
      <c r="B22" s="46" t="s">
        <v>42</v>
      </c>
      <c r="C22" s="47">
        <f>'OKLAHOMA TEAM'!N10</f>
        <v>0</v>
      </c>
      <c r="D22" s="48">
        <f t="shared" si="1"/>
        <v>-357.388325291008</v>
      </c>
    </row>
    <row r="23" spans="1:4" ht="23.25" customHeight="1">
      <c r="A23" s="51" t="s">
        <v>157</v>
      </c>
      <c r="B23" s="46" t="s">
        <v>145</v>
      </c>
      <c r="C23" s="47">
        <f>'SAJDA TEAM'!N10</f>
        <v>0</v>
      </c>
      <c r="D23" s="48">
        <f t="shared" si="1"/>
        <v>-357.388325291008</v>
      </c>
    </row>
    <row r="24" spans="1:4" ht="23.25" customHeight="1">
      <c r="A24" s="51" t="s">
        <v>200</v>
      </c>
      <c r="B24" s="46" t="s">
        <v>193</v>
      </c>
      <c r="C24" s="47">
        <f>'SK METEOR BRNO A'!N10</f>
        <v>0</v>
      </c>
      <c r="D24" s="48">
        <f t="shared" si="1"/>
        <v>-357.388325291008</v>
      </c>
    </row>
    <row r="25" spans="1:4" ht="23.25" customHeight="1">
      <c r="A25" s="51" t="s">
        <v>201</v>
      </c>
      <c r="B25" s="46" t="s">
        <v>86</v>
      </c>
      <c r="C25" s="47">
        <f>VĚTROPLAŠI!N10</f>
        <v>0</v>
      </c>
      <c r="D25" s="48">
        <f t="shared" si="1"/>
        <v>-357.388325291008</v>
      </c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4"/>
  </sheetPr>
  <dimension ref="A1:F139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80" t="s">
        <v>80</v>
      </c>
      <c r="B1" s="81"/>
      <c r="C1" s="81"/>
      <c r="D1" s="82"/>
    </row>
    <row r="2" spans="1:4" ht="12.75">
      <c r="A2" s="50"/>
      <c r="B2" s="50" t="s">
        <v>0</v>
      </c>
      <c r="C2" s="50" t="s">
        <v>1</v>
      </c>
      <c r="D2" s="50" t="s">
        <v>2</v>
      </c>
    </row>
    <row r="3" spans="1:4" ht="23.25" customHeight="1">
      <c r="A3" s="51" t="s">
        <v>102</v>
      </c>
      <c r="B3" s="66" t="s">
        <v>133</v>
      </c>
      <c r="C3" s="67">
        <f>'K3 SPORT HVĚZDY'!O10</f>
        <v>243.49718606782767</v>
      </c>
      <c r="D3" s="78">
        <f aca="true" t="shared" si="0" ref="D3:D12">C3-C$3</f>
        <v>0</v>
      </c>
    </row>
    <row r="4" spans="1:6" ht="23.25" customHeight="1">
      <c r="A4" s="51" t="s">
        <v>103</v>
      </c>
      <c r="B4" s="70" t="s">
        <v>3</v>
      </c>
      <c r="C4" s="67">
        <f>'PROPÁNAJÁNA TEAM'!O10</f>
        <v>238.8808432630614</v>
      </c>
      <c r="D4" s="78">
        <f t="shared" si="0"/>
        <v>-4.616342804766276</v>
      </c>
      <c r="E4" s="4"/>
      <c r="F4" s="5"/>
    </row>
    <row r="5" spans="1:4" ht="23.25" customHeight="1">
      <c r="A5" s="51" t="s">
        <v>104</v>
      </c>
      <c r="B5" s="66" t="s">
        <v>94</v>
      </c>
      <c r="C5" s="67">
        <f>'SK TERMIT'!O10</f>
        <v>238.1109074243813</v>
      </c>
      <c r="D5" s="78">
        <f t="shared" si="0"/>
        <v>-5.38627864344636</v>
      </c>
    </row>
    <row r="6" spans="1:4" ht="23.25" customHeight="1">
      <c r="A6" s="51" t="s">
        <v>105</v>
      </c>
      <c r="B6" s="46" t="s">
        <v>162</v>
      </c>
      <c r="C6" s="47">
        <f>'TRENÝRKOVÁ SKUPINKA'!O10</f>
        <v>238.03758020164986</v>
      </c>
      <c r="D6" s="48">
        <f t="shared" si="0"/>
        <v>-5.45960586617781</v>
      </c>
    </row>
    <row r="7" spans="1:4" ht="23.25" customHeight="1">
      <c r="A7" s="51" t="s">
        <v>106</v>
      </c>
      <c r="B7" s="46" t="s">
        <v>4</v>
      </c>
      <c r="C7" s="47">
        <f>'ŠVANDA TEAM'!O10</f>
        <v>237.26764436296978</v>
      </c>
      <c r="D7" s="48">
        <f t="shared" si="0"/>
        <v>-6.229541704857894</v>
      </c>
    </row>
    <row r="8" spans="1:4" ht="23.25" customHeight="1">
      <c r="A8" s="51" t="s">
        <v>107</v>
      </c>
      <c r="B8" s="46" t="s">
        <v>58</v>
      </c>
      <c r="C8" s="47">
        <f>'NÁHRADNÍ TERMÍN'!O10</f>
        <v>232.73968835930344</v>
      </c>
      <c r="D8" s="48">
        <f t="shared" si="0"/>
        <v>-10.757497708524227</v>
      </c>
    </row>
    <row r="9" spans="1:4" ht="23.25" customHeight="1">
      <c r="A9" s="51" t="s">
        <v>108</v>
      </c>
      <c r="B9" s="46" t="s">
        <v>175</v>
      </c>
      <c r="C9" s="47">
        <f>'SK METEOR BRNO 1'!O10</f>
        <v>229.7699358386801</v>
      </c>
      <c r="D9" s="48">
        <f t="shared" si="0"/>
        <v>-13.727250229147558</v>
      </c>
    </row>
    <row r="10" spans="1:4" ht="23.25" customHeight="1">
      <c r="A10" s="51" t="s">
        <v>109</v>
      </c>
      <c r="B10" s="46" t="s">
        <v>150</v>
      </c>
      <c r="C10" s="47">
        <f>'BOD ZLOMU'!O10</f>
        <v>226.39688359303392</v>
      </c>
      <c r="D10" s="48">
        <f t="shared" si="0"/>
        <v>-17.10030247479375</v>
      </c>
    </row>
    <row r="11" spans="1:4" ht="23.25" customHeight="1">
      <c r="A11" s="51" t="s">
        <v>110</v>
      </c>
      <c r="B11" s="46" t="s">
        <v>193</v>
      </c>
      <c r="C11" s="47">
        <f>'SK METEOR BRNO A'!O10</f>
        <v>226.25022914757105</v>
      </c>
      <c r="D11" s="48">
        <f t="shared" si="0"/>
        <v>-17.246956920256622</v>
      </c>
    </row>
    <row r="12" spans="1:4" ht="23.25" customHeight="1">
      <c r="A12" s="51" t="s">
        <v>111</v>
      </c>
      <c r="B12" s="46" t="s">
        <v>204</v>
      </c>
      <c r="C12" s="47">
        <f>'K3 SPORT NÁM JE TO JEDNO'!O10</f>
        <v>211.10815765352888</v>
      </c>
      <c r="D12" s="48">
        <f t="shared" si="0"/>
        <v>-32.38902841429879</v>
      </c>
    </row>
    <row r="13" spans="1:4" ht="23.25" customHeight="1">
      <c r="A13" s="51" t="s">
        <v>112</v>
      </c>
      <c r="B13" s="46" t="s">
        <v>131</v>
      </c>
      <c r="C13" s="47">
        <f>'ŠNEČEK TEAM'!O10</f>
        <v>193.4546287809349</v>
      </c>
      <c r="D13" s="48">
        <f aca="true" t="shared" si="1" ref="D13:D25">C13-C$3</f>
        <v>-50.04255728689276</v>
      </c>
    </row>
    <row r="14" spans="1:4" ht="23.25" customHeight="1">
      <c r="A14" s="51" t="s">
        <v>113</v>
      </c>
      <c r="B14" s="46" t="s">
        <v>165</v>
      </c>
      <c r="C14" s="47">
        <f>'BEZ DECHU'!O10</f>
        <v>191.5114573785518</v>
      </c>
      <c r="D14" s="48">
        <f t="shared" si="1"/>
        <v>-51.985728689275874</v>
      </c>
    </row>
    <row r="15" spans="1:4" ht="23.25" customHeight="1">
      <c r="A15" s="51" t="s">
        <v>114</v>
      </c>
      <c r="B15" s="46" t="s">
        <v>187</v>
      </c>
      <c r="C15" s="47">
        <f>'FANCLUB LEOŠE KLÉMY'!O10</f>
        <v>188.87167736022</v>
      </c>
      <c r="D15" s="48">
        <f t="shared" si="1"/>
        <v>-54.62550870760768</v>
      </c>
    </row>
    <row r="16" spans="1:4" ht="23.25" customHeight="1">
      <c r="A16" s="51" t="s">
        <v>115</v>
      </c>
      <c r="B16" s="46" t="s">
        <v>145</v>
      </c>
      <c r="C16" s="47">
        <f>'SAJDA TEAM'!O10</f>
        <v>159.54720439963336</v>
      </c>
      <c r="D16" s="48">
        <f t="shared" si="1"/>
        <v>-83.94998166819431</v>
      </c>
    </row>
    <row r="17" spans="1:4" ht="23.25" customHeight="1">
      <c r="A17" s="51" t="s">
        <v>116</v>
      </c>
      <c r="B17" s="46" t="s">
        <v>172</v>
      </c>
      <c r="C17" s="47">
        <f>JUNIORKA!O10</f>
        <v>146.9468377635197</v>
      </c>
      <c r="D17" s="48">
        <f t="shared" si="1"/>
        <v>-96.55034830430796</v>
      </c>
    </row>
    <row r="18" spans="1:4" ht="23.25" customHeight="1">
      <c r="A18" s="51" t="s">
        <v>117</v>
      </c>
      <c r="B18" s="46" t="s">
        <v>64</v>
      </c>
      <c r="C18" s="47">
        <f>'PARDAL´S TEAM'!O10</f>
        <v>137.60403299725024</v>
      </c>
      <c r="D18" s="48">
        <f t="shared" si="1"/>
        <v>-105.89315307057743</v>
      </c>
    </row>
    <row r="19" spans="1:4" ht="23.25" customHeight="1">
      <c r="A19" s="51" t="s">
        <v>118</v>
      </c>
      <c r="B19" s="46" t="s">
        <v>50</v>
      </c>
      <c r="C19" s="47">
        <f>'SOKOLÍ PERO'!O10</f>
        <v>130.8762603116407</v>
      </c>
      <c r="D19" s="48">
        <f t="shared" si="1"/>
        <v>-112.62092575618698</v>
      </c>
    </row>
    <row r="20" spans="1:4" ht="23.25" customHeight="1">
      <c r="A20" s="51" t="s">
        <v>119</v>
      </c>
      <c r="B20" s="46" t="s">
        <v>168</v>
      </c>
      <c r="C20" s="47">
        <f>HERKY!O10</f>
        <v>0</v>
      </c>
      <c r="D20" s="48">
        <f t="shared" si="1"/>
        <v>-243.49718606782767</v>
      </c>
    </row>
    <row r="21" spans="1:4" ht="23.25" customHeight="1">
      <c r="A21" s="51" t="s">
        <v>120</v>
      </c>
      <c r="B21" s="46" t="s">
        <v>68</v>
      </c>
      <c r="C21" s="47">
        <f>'CHEECHOO TEAM'!O10</f>
        <v>0</v>
      </c>
      <c r="D21" s="48">
        <f t="shared" si="1"/>
        <v>-243.49718606782767</v>
      </c>
    </row>
    <row r="22" spans="1:4" ht="23.25" customHeight="1">
      <c r="A22" s="51" t="s">
        <v>121</v>
      </c>
      <c r="B22" s="46" t="s">
        <v>180</v>
      </c>
      <c r="C22" s="47">
        <f>'JAKO VÍNO'!O10</f>
        <v>0</v>
      </c>
      <c r="D22" s="48">
        <f t="shared" si="1"/>
        <v>-243.49718606782767</v>
      </c>
    </row>
    <row r="23" spans="1:4" ht="23.25" customHeight="1">
      <c r="A23" s="51" t="s">
        <v>157</v>
      </c>
      <c r="B23" s="46" t="s">
        <v>34</v>
      </c>
      <c r="C23" s="47">
        <f>'JEN TAK TAK'!O10</f>
        <v>0</v>
      </c>
      <c r="D23" s="48">
        <f t="shared" si="1"/>
        <v>-243.49718606782767</v>
      </c>
    </row>
    <row r="24" spans="1:4" ht="23.25" customHeight="1">
      <c r="A24" s="51" t="s">
        <v>200</v>
      </c>
      <c r="B24" s="46" t="s">
        <v>42</v>
      </c>
      <c r="C24" s="47">
        <f>'OKLAHOMA TEAM'!O10</f>
        <v>0</v>
      </c>
      <c r="D24" s="48">
        <f t="shared" si="1"/>
        <v>-243.49718606782767</v>
      </c>
    </row>
    <row r="25" spans="1:4" ht="23.25" customHeight="1">
      <c r="A25" s="51" t="s">
        <v>201</v>
      </c>
      <c r="B25" s="46" t="s">
        <v>86</v>
      </c>
      <c r="C25" s="47">
        <f>VĚTROPLAŠI!O10</f>
        <v>0</v>
      </c>
      <c r="D25" s="48">
        <f t="shared" si="1"/>
        <v>-243.49718606782767</v>
      </c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1:J139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80" t="s">
        <v>82</v>
      </c>
      <c r="B1" s="81"/>
      <c r="C1" s="81"/>
      <c r="D1" s="82"/>
    </row>
    <row r="2" spans="1:4" ht="12.75">
      <c r="A2" s="50"/>
      <c r="B2" s="50" t="s">
        <v>0</v>
      </c>
      <c r="C2" s="50" t="s">
        <v>1</v>
      </c>
      <c r="D2" s="50" t="s">
        <v>2</v>
      </c>
    </row>
    <row r="3" spans="1:7" ht="23.25" customHeight="1">
      <c r="A3" s="51" t="s">
        <v>102</v>
      </c>
      <c r="B3" s="66" t="s">
        <v>133</v>
      </c>
      <c r="C3" s="67">
        <f>'K3 SPORT HVĚZDY'!P10</f>
        <v>211.82004446278458</v>
      </c>
      <c r="D3" s="68">
        <f aca="true" t="shared" si="0" ref="D3:D25">C3-C$3</f>
        <v>0</v>
      </c>
      <c r="F3" s="8"/>
      <c r="G3" s="9"/>
    </row>
    <row r="4" spans="1:10" ht="23.25" customHeight="1">
      <c r="A4" s="51" t="s">
        <v>103</v>
      </c>
      <c r="B4" s="66" t="s">
        <v>4</v>
      </c>
      <c r="C4" s="67">
        <f>'ŠVANDA TEAM'!P10</f>
        <v>209.0361190580393</v>
      </c>
      <c r="D4" s="68">
        <f t="shared" si="0"/>
        <v>-2.7839254047452755</v>
      </c>
      <c r="H4" s="15"/>
      <c r="I4" s="9"/>
      <c r="J4" s="13"/>
    </row>
    <row r="5" spans="1:4" ht="23.25" customHeight="1">
      <c r="A5" s="51" t="s">
        <v>104</v>
      </c>
      <c r="B5" s="66" t="s">
        <v>131</v>
      </c>
      <c r="C5" s="67">
        <f>'ŠNEČEK TEAM'!P10</f>
        <v>203.00695048548732</v>
      </c>
      <c r="D5" s="68">
        <f t="shared" si="0"/>
        <v>-8.813093977297257</v>
      </c>
    </row>
    <row r="6" spans="1:4" ht="23.25" customHeight="1">
      <c r="A6" s="51" t="s">
        <v>105</v>
      </c>
      <c r="B6" s="45" t="s">
        <v>3</v>
      </c>
      <c r="C6" s="47">
        <f>'PROPÁNAJÁNA TEAM'!P10</f>
        <v>184.31895909938095</v>
      </c>
      <c r="D6" s="48">
        <f t="shared" si="0"/>
        <v>-27.501085363403632</v>
      </c>
    </row>
    <row r="7" spans="1:4" ht="23.25" customHeight="1">
      <c r="A7" s="51" t="s">
        <v>106</v>
      </c>
      <c r="B7" s="46" t="s">
        <v>94</v>
      </c>
      <c r="C7" s="47">
        <f>'SK TERMIT'!P10</f>
        <v>182.336272693743</v>
      </c>
      <c r="D7" s="48">
        <f t="shared" si="0"/>
        <v>-29.483771769041567</v>
      </c>
    </row>
    <row r="8" spans="1:4" ht="23.25" customHeight="1">
      <c r="A8" s="51" t="s">
        <v>107</v>
      </c>
      <c r="B8" s="46" t="s">
        <v>172</v>
      </c>
      <c r="C8" s="47">
        <f>JUNIORKA!P10</f>
        <v>176.46535079072376</v>
      </c>
      <c r="D8" s="48">
        <f t="shared" si="0"/>
        <v>-35.35469367206082</v>
      </c>
    </row>
    <row r="9" spans="1:8" ht="23.25" customHeight="1">
      <c r="A9" s="51" t="s">
        <v>108</v>
      </c>
      <c r="B9" s="46" t="s">
        <v>58</v>
      </c>
      <c r="C9" s="47">
        <f>'NÁHRADNÍ TERMÍN'!P10</f>
        <v>173.8366808104052</v>
      </c>
      <c r="D9" s="48">
        <f t="shared" si="0"/>
        <v>-37.98336365237938</v>
      </c>
      <c r="F9" s="16"/>
      <c r="G9" s="9"/>
      <c r="H9" s="13"/>
    </row>
    <row r="10" spans="1:4" ht="23.25" customHeight="1">
      <c r="A10" s="51" t="s">
        <v>109</v>
      </c>
      <c r="B10" s="46" t="s">
        <v>175</v>
      </c>
      <c r="C10" s="47">
        <f>'SK METEOR BRNO 1'!P10</f>
        <v>172.1641949205851</v>
      </c>
      <c r="D10" s="48">
        <f t="shared" si="0"/>
        <v>-39.65584954219949</v>
      </c>
    </row>
    <row r="11" spans="1:4" ht="23.25" customHeight="1">
      <c r="A11" s="51" t="s">
        <v>110</v>
      </c>
      <c r="B11" s="46" t="s">
        <v>150</v>
      </c>
      <c r="C11" s="47">
        <f>'BOD ZLOMU'!P10</f>
        <v>157.8288910010215</v>
      </c>
      <c r="D11" s="48">
        <f t="shared" si="0"/>
        <v>-53.991153461763076</v>
      </c>
    </row>
    <row r="12" spans="1:4" ht="23.25" customHeight="1">
      <c r="A12" s="51" t="s">
        <v>111</v>
      </c>
      <c r="B12" s="46" t="s">
        <v>180</v>
      </c>
      <c r="C12" s="47">
        <f>'JAKO VÍNO'!P10</f>
        <v>146.2091359512576</v>
      </c>
      <c r="D12" s="48">
        <f t="shared" si="0"/>
        <v>-65.61090851152699</v>
      </c>
    </row>
    <row r="13" spans="1:4" ht="23.25" customHeight="1">
      <c r="A13" s="51" t="s">
        <v>112</v>
      </c>
      <c r="B13" s="46" t="s">
        <v>168</v>
      </c>
      <c r="C13" s="47">
        <f>HERKY!P10</f>
        <v>143.54590345895116</v>
      </c>
      <c r="D13" s="48">
        <f t="shared" si="0"/>
        <v>-68.27414100383342</v>
      </c>
    </row>
    <row r="14" spans="1:4" ht="23.25" customHeight="1">
      <c r="A14" s="51" t="s">
        <v>113</v>
      </c>
      <c r="B14" s="46" t="s">
        <v>162</v>
      </c>
      <c r="C14" s="47">
        <f>'TRENÝRKOVÁ SKUPINKA'!P10</f>
        <v>137.30213897159896</v>
      </c>
      <c r="D14" s="48">
        <f t="shared" si="0"/>
        <v>-74.51790549118562</v>
      </c>
    </row>
    <row r="15" spans="1:4" ht="23.25" customHeight="1">
      <c r="A15" s="51" t="s">
        <v>114</v>
      </c>
      <c r="B15" s="46" t="s">
        <v>64</v>
      </c>
      <c r="C15" s="47">
        <f>'PARDAL´S TEAM'!P10</f>
        <v>116.13724878999388</v>
      </c>
      <c r="D15" s="48">
        <f t="shared" si="0"/>
        <v>-95.6827956727907</v>
      </c>
    </row>
    <row r="16" spans="1:4" ht="23.25" customHeight="1">
      <c r="A16" s="51" t="s">
        <v>115</v>
      </c>
      <c r="B16" s="46" t="s">
        <v>187</v>
      </c>
      <c r="C16" s="47">
        <f>'FANCLUB LEOŠE KLÉMY'!P10</f>
        <v>91.25904176577652</v>
      </c>
      <c r="D16" s="48">
        <f t="shared" si="0"/>
        <v>-120.56100269700806</v>
      </c>
    </row>
    <row r="17" spans="1:4" ht="23.25" customHeight="1">
      <c r="A17" s="51" t="s">
        <v>116</v>
      </c>
      <c r="B17" s="46" t="s">
        <v>193</v>
      </c>
      <c r="C17" s="47">
        <f>'SK METEOR BRNO A'!P10</f>
        <v>65.88284185358079</v>
      </c>
      <c r="D17" s="48">
        <f t="shared" si="0"/>
        <v>-145.93720260920378</v>
      </c>
    </row>
    <row r="18" spans="1:4" ht="23.25" customHeight="1">
      <c r="A18" s="51" t="s">
        <v>117</v>
      </c>
      <c r="B18" s="46" t="s">
        <v>204</v>
      </c>
      <c r="C18" s="47">
        <f>'K3 SPORT NÁM JE TO JEDNO'!P10</f>
        <v>62.07583698791314</v>
      </c>
      <c r="D18" s="48">
        <f t="shared" si="0"/>
        <v>-149.74420747487144</v>
      </c>
    </row>
    <row r="19" spans="1:4" ht="23.25" customHeight="1">
      <c r="A19" s="51" t="s">
        <v>118</v>
      </c>
      <c r="B19" s="46" t="s">
        <v>165</v>
      </c>
      <c r="C19" s="47">
        <f>'BEZ DECHU'!P10</f>
        <v>46.833333333333336</v>
      </c>
      <c r="D19" s="48">
        <f t="shared" si="0"/>
        <v>-164.98671112945124</v>
      </c>
    </row>
    <row r="20" spans="1:4" ht="23.25" customHeight="1">
      <c r="A20" s="51" t="s">
        <v>119</v>
      </c>
      <c r="B20" s="46" t="s">
        <v>50</v>
      </c>
      <c r="C20" s="47">
        <f>'SOKOLÍ PERO'!P10</f>
        <v>39.975296244225746</v>
      </c>
      <c r="D20" s="48">
        <f t="shared" si="0"/>
        <v>-171.84474821855883</v>
      </c>
    </row>
    <row r="21" spans="1:4" ht="23.25" customHeight="1">
      <c r="A21" s="51" t="s">
        <v>120</v>
      </c>
      <c r="B21" s="46" t="s">
        <v>68</v>
      </c>
      <c r="C21" s="47">
        <f>'CHEECHOO TEAM'!P10</f>
        <v>0</v>
      </c>
      <c r="D21" s="48">
        <f t="shared" si="0"/>
        <v>-211.82004446278458</v>
      </c>
    </row>
    <row r="22" spans="1:4" ht="23.25" customHeight="1">
      <c r="A22" s="51" t="s">
        <v>121</v>
      </c>
      <c r="B22" s="46" t="s">
        <v>34</v>
      </c>
      <c r="C22" s="47">
        <f>'JEN TAK TAK'!P10</f>
        <v>0</v>
      </c>
      <c r="D22" s="48">
        <f t="shared" si="0"/>
        <v>-211.82004446278458</v>
      </c>
    </row>
    <row r="23" spans="1:4" ht="23.25" customHeight="1">
      <c r="A23" s="51" t="s">
        <v>157</v>
      </c>
      <c r="B23" s="46" t="s">
        <v>42</v>
      </c>
      <c r="C23" s="47">
        <f>'OKLAHOMA TEAM'!P10</f>
        <v>0</v>
      </c>
      <c r="D23" s="48">
        <f t="shared" si="0"/>
        <v>-211.82004446278458</v>
      </c>
    </row>
    <row r="24" spans="1:4" ht="23.25" customHeight="1">
      <c r="A24" s="51" t="s">
        <v>200</v>
      </c>
      <c r="B24" s="46" t="s">
        <v>145</v>
      </c>
      <c r="C24" s="47">
        <f>'SAJDA TEAM'!P10</f>
        <v>0</v>
      </c>
      <c r="D24" s="48">
        <f t="shared" si="0"/>
        <v>-211.82004446278458</v>
      </c>
    </row>
    <row r="25" spans="1:4" ht="23.25" customHeight="1">
      <c r="A25" s="51" t="s">
        <v>201</v>
      </c>
      <c r="B25" s="46" t="s">
        <v>86</v>
      </c>
      <c r="C25" s="47">
        <f>VĚTROPLAŠI!P10</f>
        <v>0</v>
      </c>
      <c r="D25" s="48">
        <f t="shared" si="0"/>
        <v>-211.82004446278458</v>
      </c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4"/>
  </sheetPr>
  <dimension ref="A1:I139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80" t="s">
        <v>81</v>
      </c>
      <c r="B1" s="81"/>
      <c r="C1" s="81"/>
      <c r="D1" s="82"/>
    </row>
    <row r="2" spans="1:4" ht="12.75" customHeight="1">
      <c r="A2" s="50"/>
      <c r="B2" s="50" t="s">
        <v>0</v>
      </c>
      <c r="C2" s="50" t="s">
        <v>1</v>
      </c>
      <c r="D2" s="50" t="s">
        <v>2</v>
      </c>
    </row>
    <row r="3" spans="1:7" ht="23.25" customHeight="1">
      <c r="A3" s="51" t="s">
        <v>102</v>
      </c>
      <c r="B3" s="66" t="s">
        <v>58</v>
      </c>
      <c r="C3" s="67">
        <f>'NÁHRADNÍ TERMÍN'!Q10</f>
        <v>218.4320987654321</v>
      </c>
      <c r="D3" s="68">
        <f aca="true" t="shared" si="0" ref="D3:D25">C3-C$3</f>
        <v>0</v>
      </c>
      <c r="F3" s="8"/>
      <c r="G3" s="9"/>
    </row>
    <row r="4" spans="1:9" ht="23.25" customHeight="1">
      <c r="A4" s="51" t="s">
        <v>103</v>
      </c>
      <c r="B4" s="66" t="s">
        <v>150</v>
      </c>
      <c r="C4" s="67">
        <f>'BOD ZLOMU'!Q10</f>
        <v>212.87654320987656</v>
      </c>
      <c r="D4" s="68">
        <f t="shared" si="0"/>
        <v>-5.555555555555543</v>
      </c>
      <c r="H4" s="4"/>
      <c r="I4" s="5"/>
    </row>
    <row r="5" spans="1:4" ht="23.25" customHeight="1">
      <c r="A5" s="51" t="s">
        <v>104</v>
      </c>
      <c r="B5" s="66" t="s">
        <v>175</v>
      </c>
      <c r="C5" s="67">
        <f>'SK METEOR BRNO 1'!Q10</f>
        <v>198.06172839506172</v>
      </c>
      <c r="D5" s="68">
        <f t="shared" si="0"/>
        <v>-20.37037037037038</v>
      </c>
    </row>
    <row r="6" spans="1:4" ht="23.25" customHeight="1">
      <c r="A6" s="51" t="s">
        <v>105</v>
      </c>
      <c r="B6" s="46" t="s">
        <v>64</v>
      </c>
      <c r="C6" s="47">
        <f>'PARDAL´S TEAM'!Q10</f>
        <v>186.95061728395063</v>
      </c>
      <c r="D6" s="48">
        <f t="shared" si="0"/>
        <v>-31.481481481481467</v>
      </c>
    </row>
    <row r="7" spans="1:4" ht="23.25" customHeight="1">
      <c r="A7" s="51" t="s">
        <v>106</v>
      </c>
      <c r="B7" s="46" t="s">
        <v>133</v>
      </c>
      <c r="C7" s="47">
        <f>'K3 SPORT HVĚZDY'!Q10</f>
        <v>177.07407407407408</v>
      </c>
      <c r="D7" s="48">
        <f t="shared" si="0"/>
        <v>-41.358024691358025</v>
      </c>
    </row>
    <row r="8" spans="1:4" ht="23.25" customHeight="1">
      <c r="A8" s="51" t="s">
        <v>107</v>
      </c>
      <c r="B8" s="45" t="s">
        <v>3</v>
      </c>
      <c r="C8" s="47">
        <f>'PROPÁNAJÁNA TEAM'!Q10</f>
        <v>176.45679012345678</v>
      </c>
      <c r="D8" s="48">
        <f t="shared" si="0"/>
        <v>-41.97530864197532</v>
      </c>
    </row>
    <row r="9" spans="1:6" ht="23.25" customHeight="1">
      <c r="A9" s="51" t="s">
        <v>108</v>
      </c>
      <c r="B9" s="46" t="s">
        <v>4</v>
      </c>
      <c r="C9" s="47">
        <f>'ŠVANDA TEAM'!Q10</f>
        <v>175.22222222222223</v>
      </c>
      <c r="D9" s="48">
        <f t="shared" si="0"/>
        <v>-43.20987654320987</v>
      </c>
      <c r="F9" s="7"/>
    </row>
    <row r="10" spans="1:4" ht="23.25" customHeight="1">
      <c r="A10" s="51" t="s">
        <v>109</v>
      </c>
      <c r="B10" s="46" t="s">
        <v>168</v>
      </c>
      <c r="C10" s="47">
        <f>HERKY!Q10</f>
        <v>172.75308641975306</v>
      </c>
      <c r="D10" s="48">
        <f t="shared" si="0"/>
        <v>-45.67901234567904</v>
      </c>
    </row>
    <row r="11" spans="1:4" ht="23.25" customHeight="1">
      <c r="A11" s="51" t="s">
        <v>110</v>
      </c>
      <c r="B11" s="46" t="s">
        <v>94</v>
      </c>
      <c r="C11" s="47">
        <f>'SK TERMIT'!Q10</f>
        <v>161.64197530864197</v>
      </c>
      <c r="D11" s="48">
        <f t="shared" si="0"/>
        <v>-56.79012345679013</v>
      </c>
    </row>
    <row r="12" spans="1:4" ht="23.25" customHeight="1">
      <c r="A12" s="51" t="s">
        <v>111</v>
      </c>
      <c r="B12" s="46" t="s">
        <v>131</v>
      </c>
      <c r="C12" s="47">
        <f>'ŠNEČEK TEAM'!Q10</f>
        <v>153.6172839506173</v>
      </c>
      <c r="D12" s="48">
        <f t="shared" si="0"/>
        <v>-64.81481481481481</v>
      </c>
    </row>
    <row r="13" spans="1:4" ht="23.25" customHeight="1">
      <c r="A13" s="51" t="s">
        <v>112</v>
      </c>
      <c r="B13" s="46" t="s">
        <v>162</v>
      </c>
      <c r="C13" s="47">
        <f>'TRENÝRKOVÁ SKUPINKA'!Q10</f>
        <v>140.65432098765433</v>
      </c>
      <c r="D13" s="48">
        <f t="shared" si="0"/>
        <v>-77.77777777777777</v>
      </c>
    </row>
    <row r="14" spans="1:4" ht="23.25" customHeight="1">
      <c r="A14" s="51" t="s">
        <v>113</v>
      </c>
      <c r="B14" s="46" t="s">
        <v>34</v>
      </c>
      <c r="C14" s="47">
        <f>'JEN TAK TAK'!Q10</f>
        <v>111.87654320987653</v>
      </c>
      <c r="D14" s="48">
        <f t="shared" si="0"/>
        <v>-106.55555555555557</v>
      </c>
    </row>
    <row r="15" spans="1:4" ht="23.25" customHeight="1">
      <c r="A15" s="51" t="s">
        <v>114</v>
      </c>
      <c r="B15" s="46" t="s">
        <v>193</v>
      </c>
      <c r="C15" s="47">
        <f>'SK METEOR BRNO A'!Q10</f>
        <v>103.85185185185185</v>
      </c>
      <c r="D15" s="48">
        <f t="shared" si="0"/>
        <v>-114.58024691358025</v>
      </c>
    </row>
    <row r="16" spans="1:4" ht="23.25" customHeight="1">
      <c r="A16" s="51" t="s">
        <v>115</v>
      </c>
      <c r="B16" s="46" t="s">
        <v>145</v>
      </c>
      <c r="C16" s="47">
        <f>'SAJDA TEAM'!Q10</f>
        <v>101.14814814814815</v>
      </c>
      <c r="D16" s="48">
        <f t="shared" si="0"/>
        <v>-117.28395061728395</v>
      </c>
    </row>
    <row r="17" spans="1:4" ht="23.25" customHeight="1">
      <c r="A17" s="51" t="s">
        <v>116</v>
      </c>
      <c r="B17" s="46" t="s">
        <v>86</v>
      </c>
      <c r="C17" s="47">
        <f>VĚTROPLAŠI!Q10</f>
        <v>94.5925925925926</v>
      </c>
      <c r="D17" s="48">
        <f t="shared" si="0"/>
        <v>-123.8395061728395</v>
      </c>
    </row>
    <row r="18" spans="1:4" ht="23.25" customHeight="1">
      <c r="A18" s="51" t="s">
        <v>117</v>
      </c>
      <c r="B18" s="46" t="s">
        <v>172</v>
      </c>
      <c r="C18" s="47">
        <f>JUNIORKA!Q10</f>
        <v>91.88888888888889</v>
      </c>
      <c r="D18" s="48">
        <f t="shared" si="0"/>
        <v>-126.54320987654322</v>
      </c>
    </row>
    <row r="19" spans="1:4" ht="23.25" customHeight="1">
      <c r="A19" s="51" t="s">
        <v>118</v>
      </c>
      <c r="B19" s="46" t="s">
        <v>187</v>
      </c>
      <c r="C19" s="47">
        <f>'FANCLUB LEOŠE KLÉMY'!Q10</f>
        <v>87.5679012345679</v>
      </c>
      <c r="D19" s="48">
        <f t="shared" si="0"/>
        <v>-130.8641975308642</v>
      </c>
    </row>
    <row r="20" spans="1:4" ht="23.25" customHeight="1">
      <c r="A20" s="51" t="s">
        <v>119</v>
      </c>
      <c r="B20" s="46" t="s">
        <v>42</v>
      </c>
      <c r="C20" s="47">
        <f>'OKLAHOMA TEAM'!Q10</f>
        <v>83.4814814814815</v>
      </c>
      <c r="D20" s="48">
        <f t="shared" si="0"/>
        <v>-134.9506172839506</v>
      </c>
    </row>
    <row r="21" spans="1:4" ht="23.25" customHeight="1">
      <c r="A21" s="51" t="s">
        <v>120</v>
      </c>
      <c r="B21" s="46" t="s">
        <v>165</v>
      </c>
      <c r="C21" s="47">
        <f>'BEZ DECHU'!Q10</f>
        <v>78.92592592592592</v>
      </c>
      <c r="D21" s="48">
        <f t="shared" si="0"/>
        <v>-139.50617283950618</v>
      </c>
    </row>
    <row r="22" spans="1:4" ht="23.25" customHeight="1">
      <c r="A22" s="51" t="s">
        <v>121</v>
      </c>
      <c r="B22" s="46" t="s">
        <v>204</v>
      </c>
      <c r="C22" s="47">
        <f>'K3 SPORT NÁM JE TO JEDNO'!Q10</f>
        <v>67.66666666666666</v>
      </c>
      <c r="D22" s="48">
        <f t="shared" si="0"/>
        <v>-150.76543209876544</v>
      </c>
    </row>
    <row r="23" spans="1:4" ht="23.25" customHeight="1">
      <c r="A23" s="51" t="s">
        <v>157</v>
      </c>
      <c r="B23" s="46" t="s">
        <v>50</v>
      </c>
      <c r="C23" s="47">
        <f>'SOKOLÍ PERO'!Q10</f>
        <v>67.4320987654321</v>
      </c>
      <c r="D23" s="48">
        <f t="shared" si="0"/>
        <v>-151</v>
      </c>
    </row>
    <row r="24" spans="1:4" ht="23.25" customHeight="1">
      <c r="A24" s="51" t="s">
        <v>200</v>
      </c>
      <c r="B24" s="46" t="s">
        <v>68</v>
      </c>
      <c r="C24" s="47">
        <f>'CHEECHOO TEAM'!Q10</f>
        <v>0</v>
      </c>
      <c r="D24" s="48">
        <f t="shared" si="0"/>
        <v>-218.4320987654321</v>
      </c>
    </row>
    <row r="25" spans="1:4" ht="23.25" customHeight="1">
      <c r="A25" s="51" t="s">
        <v>201</v>
      </c>
      <c r="B25" s="46" t="s">
        <v>180</v>
      </c>
      <c r="C25" s="47">
        <f>'JAKO VÍNO'!Q10</f>
        <v>0</v>
      </c>
      <c r="D25" s="48">
        <f t="shared" si="0"/>
        <v>-218.4320987654321</v>
      </c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1.125" style="3" bestFit="1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3067.1891231935833</v>
      </c>
    </row>
    <row r="3" spans="1:18" ht="45" customHeight="1">
      <c r="A3" s="65" t="s">
        <v>165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2" t="s">
        <v>92</v>
      </c>
      <c r="B4" s="32">
        <v>79.38992390448702</v>
      </c>
      <c r="C4" s="32">
        <v>51.76923076923077</v>
      </c>
      <c r="D4" s="32">
        <v>78.99201596806387</v>
      </c>
      <c r="E4" s="32">
        <v>73.61572851046536</v>
      </c>
      <c r="F4" s="32">
        <v>89.34080717488789</v>
      </c>
      <c r="G4" s="32">
        <v>98.39694656488551</v>
      </c>
      <c r="H4" s="32">
        <v>85.92385749392031</v>
      </c>
      <c r="I4" s="32">
        <v>82.54666244859222</v>
      </c>
      <c r="J4" s="32">
        <v>93.41809523809523</v>
      </c>
      <c r="K4" s="32">
        <v>72.29908036785287</v>
      </c>
      <c r="L4" s="32">
        <v>116.0146977566582</v>
      </c>
      <c r="M4" s="32">
        <v>113.79917792131535</v>
      </c>
      <c r="N4" s="32">
        <v>118.10198300283285</v>
      </c>
      <c r="O4" s="32">
        <v>85.40146654445464</v>
      </c>
      <c r="P4" s="32"/>
      <c r="Q4" s="32">
        <v>45.44444444444444</v>
      </c>
      <c r="R4" s="12">
        <f aca="true" t="shared" si="0" ref="R4:R9">SUM(B4:Q4)</f>
        <v>1284.4541181101865</v>
      </c>
    </row>
    <row r="5" spans="1:18" ht="19.5" customHeight="1">
      <c r="A5" s="41" t="s">
        <v>166</v>
      </c>
      <c r="B5" s="32"/>
      <c r="C5" s="32"/>
      <c r="D5" s="32"/>
      <c r="E5" s="32">
        <v>40.60822510822511</v>
      </c>
      <c r="F5" s="32"/>
      <c r="G5" s="32"/>
      <c r="H5" s="32"/>
      <c r="I5" s="32"/>
      <c r="J5" s="32"/>
      <c r="K5" s="32"/>
      <c r="L5" s="32"/>
      <c r="M5" s="32"/>
      <c r="N5" s="32"/>
      <c r="O5" s="32">
        <v>47.051329055912014</v>
      </c>
      <c r="P5" s="32"/>
      <c r="Q5" s="32">
        <v>1.617283950617284</v>
      </c>
      <c r="R5" s="12">
        <f t="shared" si="0"/>
        <v>89.2768381147544</v>
      </c>
    </row>
    <row r="6" spans="1:18" ht="19.5" customHeight="1">
      <c r="A6" s="41" t="s">
        <v>93</v>
      </c>
      <c r="B6" s="32"/>
      <c r="C6" s="32">
        <v>72.6923076923077</v>
      </c>
      <c r="D6" s="32"/>
      <c r="E6" s="32"/>
      <c r="F6" s="32">
        <v>62.88340807174888</v>
      </c>
      <c r="G6" s="32">
        <v>66.29254000450756</v>
      </c>
      <c r="H6" s="32"/>
      <c r="I6" s="32">
        <v>51.8019093078759</v>
      </c>
      <c r="J6" s="32"/>
      <c r="K6" s="32">
        <v>74.20638209697472</v>
      </c>
      <c r="L6" s="32"/>
      <c r="M6" s="32"/>
      <c r="N6" s="32"/>
      <c r="O6" s="32">
        <v>59.05866177818515</v>
      </c>
      <c r="P6" s="32"/>
      <c r="Q6" s="32">
        <v>31.864197530864196</v>
      </c>
      <c r="R6" s="12">
        <f>SUM(B6:Q6)</f>
        <v>418.7994064824641</v>
      </c>
    </row>
    <row r="7" spans="1:18" ht="19.5" customHeight="1">
      <c r="A7" s="42" t="s">
        <v>141</v>
      </c>
      <c r="B7" s="32">
        <v>84.9266986185509</v>
      </c>
      <c r="C7" s="32">
        <v>49.92307692307693</v>
      </c>
      <c r="D7" s="32">
        <v>93.86838868388683</v>
      </c>
      <c r="E7" s="32">
        <v>86.4935127342624</v>
      </c>
      <c r="F7" s="32">
        <v>71.4035874439462</v>
      </c>
      <c r="G7" s="32">
        <v>100.6438947781704</v>
      </c>
      <c r="H7" s="32">
        <v>91.80889113426024</v>
      </c>
      <c r="I7" s="32">
        <v>82.1925680995119</v>
      </c>
      <c r="J7" s="32">
        <v>84.16511430990685</v>
      </c>
      <c r="K7" s="32">
        <v>80.24873330262554</v>
      </c>
      <c r="L7" s="32">
        <v>107.01714454626071</v>
      </c>
      <c r="M7" s="32">
        <v>103.92745302713988</v>
      </c>
      <c r="N7" s="32">
        <v>117.11484593837535</v>
      </c>
      <c r="O7" s="32"/>
      <c r="P7" s="32">
        <v>46.833333333333336</v>
      </c>
      <c r="Q7" s="32"/>
      <c r="R7" s="12">
        <f>SUM(B7:Q7)</f>
        <v>1200.5672428733071</v>
      </c>
    </row>
    <row r="8" spans="1:18" ht="19.5" customHeight="1">
      <c r="A8" s="41" t="s">
        <v>167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12">
        <f t="shared" si="0"/>
        <v>0</v>
      </c>
    </row>
    <row r="9" spans="1:18" ht="19.5" customHeight="1">
      <c r="A9" s="41" t="s">
        <v>142</v>
      </c>
      <c r="B9" s="32"/>
      <c r="C9" s="32"/>
      <c r="D9" s="32"/>
      <c r="E9" s="32"/>
      <c r="F9" s="32"/>
      <c r="G9" s="32"/>
      <c r="H9" s="32">
        <v>74.09151761287116</v>
      </c>
      <c r="I9" s="32"/>
      <c r="J9" s="32"/>
      <c r="K9" s="32"/>
      <c r="L9" s="32"/>
      <c r="M9" s="32"/>
      <c r="N9" s="32"/>
      <c r="O9" s="32"/>
      <c r="P9" s="32"/>
      <c r="Q9" s="32"/>
      <c r="R9" s="12">
        <f t="shared" si="0"/>
        <v>74.09151761287116</v>
      </c>
    </row>
    <row r="10" spans="2:17" ht="19.5" customHeight="1">
      <c r="B10" s="18">
        <f aca="true" t="shared" si="1" ref="B10:Q10">SUM(B4,B5,B6,B7,B8,B9)</f>
        <v>164.31662252303792</v>
      </c>
      <c r="C10" s="18">
        <f t="shared" si="1"/>
        <v>174.3846153846154</v>
      </c>
      <c r="D10" s="18">
        <f t="shared" si="1"/>
        <v>172.86040465195072</v>
      </c>
      <c r="E10" s="18">
        <f t="shared" si="1"/>
        <v>200.71746635295287</v>
      </c>
      <c r="F10" s="18">
        <f t="shared" si="1"/>
        <v>223.62780269058294</v>
      </c>
      <c r="G10" s="18">
        <f t="shared" si="1"/>
        <v>265.3333813475635</v>
      </c>
      <c r="H10" s="18">
        <f t="shared" si="1"/>
        <v>251.8242662410517</v>
      </c>
      <c r="I10" s="18">
        <f t="shared" si="1"/>
        <v>216.54113985598002</v>
      </c>
      <c r="J10" s="18">
        <f t="shared" si="1"/>
        <v>177.5832095480021</v>
      </c>
      <c r="K10" s="18">
        <f t="shared" si="1"/>
        <v>226.75419576745313</v>
      </c>
      <c r="L10" s="18">
        <f t="shared" si="1"/>
        <v>223.0318423029189</v>
      </c>
      <c r="M10" s="18">
        <f t="shared" si="1"/>
        <v>217.72663094845524</v>
      </c>
      <c r="N10" s="18">
        <f t="shared" si="1"/>
        <v>235.2168289412082</v>
      </c>
      <c r="O10" s="18">
        <f t="shared" si="1"/>
        <v>191.5114573785518</v>
      </c>
      <c r="P10" s="18">
        <f t="shared" si="1"/>
        <v>46.833333333333336</v>
      </c>
      <c r="Q10" s="18">
        <f t="shared" si="1"/>
        <v>78.92592592592592</v>
      </c>
    </row>
  </sheetData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R16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0" customWidth="1"/>
    <col min="2" max="17" width="6.75390625" style="31" customWidth="1"/>
    <col min="18" max="18" width="7.875" style="31" customWidth="1"/>
  </cols>
  <sheetData>
    <row r="1" spans="1:18" ht="12.75">
      <c r="A1" s="3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8" customHeight="1">
      <c r="A2" s="3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>
        <f>SUM(R4:R9)</f>
        <v>3711.556608676892</v>
      </c>
    </row>
    <row r="3" spans="1:18" s="27" customFormat="1" ht="45" customHeight="1">
      <c r="A3" s="65" t="s">
        <v>150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s="27" customFormat="1" ht="18">
      <c r="A4" s="42" t="s">
        <v>161</v>
      </c>
      <c r="B4" s="32"/>
      <c r="C4" s="32"/>
      <c r="D4" s="32">
        <v>69.11274895915382</v>
      </c>
      <c r="E4" s="32">
        <v>73.78834793236912</v>
      </c>
      <c r="F4" s="32"/>
      <c r="G4" s="32">
        <v>101.96328810853952</v>
      </c>
      <c r="H4" s="32"/>
      <c r="I4" s="32">
        <v>66.60467454134206</v>
      </c>
      <c r="J4" s="32">
        <v>81.59063973779496</v>
      </c>
      <c r="K4" s="32"/>
      <c r="L4" s="32">
        <v>72.42</v>
      </c>
      <c r="M4" s="32">
        <v>99.51342695245137</v>
      </c>
      <c r="N4" s="32">
        <v>109.30301742456439</v>
      </c>
      <c r="O4" s="32"/>
      <c r="P4" s="32"/>
      <c r="Q4" s="32"/>
      <c r="R4" s="30">
        <f aca="true" t="shared" si="0" ref="R4:R9">SUM(B4:Q4)</f>
        <v>674.2961436562152</v>
      </c>
    </row>
    <row r="5" spans="1:18" s="27" customFormat="1" ht="18">
      <c r="A5" s="42" t="s">
        <v>155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>
        <f t="shared" si="0"/>
        <v>0</v>
      </c>
    </row>
    <row r="6" spans="1:18" s="27" customFormat="1" ht="18">
      <c r="A6" s="41" t="s">
        <v>153</v>
      </c>
      <c r="B6" s="32">
        <v>66.24432922877511</v>
      </c>
      <c r="C6" s="32"/>
      <c r="D6" s="32"/>
      <c r="E6" s="32"/>
      <c r="F6" s="32">
        <v>56.15695067264574</v>
      </c>
      <c r="G6" s="32"/>
      <c r="H6" s="32"/>
      <c r="I6" s="32"/>
      <c r="J6" s="32"/>
      <c r="K6" s="32">
        <v>65.27518172377985</v>
      </c>
      <c r="L6" s="32"/>
      <c r="M6" s="32"/>
      <c r="N6" s="32"/>
      <c r="O6" s="32"/>
      <c r="P6" s="32">
        <v>40.57142857142857</v>
      </c>
      <c r="Q6" s="32">
        <v>54.70370370370371</v>
      </c>
      <c r="R6" s="30">
        <f t="shared" si="0"/>
        <v>282.95159390033297</v>
      </c>
    </row>
    <row r="7" spans="1:18" s="27" customFormat="1" ht="18">
      <c r="A7" s="42" t="s">
        <v>152</v>
      </c>
      <c r="B7" s="32">
        <v>83.61896838602328</v>
      </c>
      <c r="C7" s="32">
        <v>77.92307692307693</v>
      </c>
      <c r="D7" s="32"/>
      <c r="E7" s="32">
        <v>68.65274891365956</v>
      </c>
      <c r="F7" s="32">
        <v>74.09417040358744</v>
      </c>
      <c r="G7" s="32"/>
      <c r="H7" s="32">
        <v>89.52331938272718</v>
      </c>
      <c r="I7" s="32">
        <v>72.00150334836682</v>
      </c>
      <c r="J7" s="32"/>
      <c r="K7" s="32">
        <v>79.61713764813126</v>
      </c>
      <c r="L7" s="32"/>
      <c r="M7" s="32"/>
      <c r="N7" s="32"/>
      <c r="O7" s="32">
        <v>83.71494042163154</v>
      </c>
      <c r="P7" s="32">
        <v>59.08814867472327</v>
      </c>
      <c r="Q7" s="32">
        <v>99.14814814814815</v>
      </c>
      <c r="R7" s="30">
        <f t="shared" si="0"/>
        <v>787.3821622500756</v>
      </c>
    </row>
    <row r="8" spans="1:18" s="27" customFormat="1" ht="18">
      <c r="A8" s="42" t="s">
        <v>151</v>
      </c>
      <c r="B8" s="32"/>
      <c r="C8" s="32">
        <v>75.76923076923076</v>
      </c>
      <c r="D8" s="32">
        <v>69.23174513673527</v>
      </c>
      <c r="E8" s="32"/>
      <c r="F8" s="32">
        <v>67.3677130044843</v>
      </c>
      <c r="G8" s="32">
        <v>95.26566507878346</v>
      </c>
      <c r="H8" s="32">
        <v>85.65362075121786</v>
      </c>
      <c r="I8" s="32"/>
      <c r="J8" s="32">
        <v>86.50696597807571</v>
      </c>
      <c r="K8" s="32">
        <v>85.04226752859275</v>
      </c>
      <c r="L8" s="32">
        <v>117.79512360311548</v>
      </c>
      <c r="M8" s="32">
        <v>106.1075355323143</v>
      </c>
      <c r="N8" s="32">
        <v>115.12773722627736</v>
      </c>
      <c r="O8" s="32">
        <v>79.37030247479376</v>
      </c>
      <c r="P8" s="32">
        <v>58.169313754869655</v>
      </c>
      <c r="Q8" s="32">
        <v>59.0246913580247</v>
      </c>
      <c r="R8" s="30">
        <f t="shared" si="0"/>
        <v>1100.4319121965152</v>
      </c>
    </row>
    <row r="9" spans="1:18" s="27" customFormat="1" ht="18">
      <c r="A9" s="41" t="s">
        <v>154</v>
      </c>
      <c r="B9" s="32">
        <v>76.97258187357198</v>
      </c>
      <c r="C9" s="32">
        <v>68.6923076923077</v>
      </c>
      <c r="D9" s="32">
        <v>64.6233618821587</v>
      </c>
      <c r="E9" s="32"/>
      <c r="F9" s="32"/>
      <c r="G9" s="32">
        <v>88.5352018685352</v>
      </c>
      <c r="H9" s="32">
        <v>72.76393113142413</v>
      </c>
      <c r="I9" s="32">
        <v>61.755035887937034</v>
      </c>
      <c r="J9" s="32">
        <v>71.75458634742023</v>
      </c>
      <c r="K9" s="32"/>
      <c r="L9" s="32">
        <v>101.91110907256216</v>
      </c>
      <c r="M9" s="32">
        <v>90.3522039757995</v>
      </c>
      <c r="N9" s="32">
        <v>105.82283624542868</v>
      </c>
      <c r="O9" s="32">
        <v>63.31164069660861</v>
      </c>
      <c r="P9" s="32"/>
      <c r="Q9" s="32"/>
      <c r="R9" s="30">
        <f t="shared" si="0"/>
        <v>866.4947966737539</v>
      </c>
    </row>
    <row r="10" spans="1:18" ht="19.5" customHeight="1">
      <c r="A10" s="3"/>
      <c r="B10" s="18">
        <f aca="true" t="shared" si="1" ref="B10:Q10">SUM(B4,B5,B6,B7,B8,B9)</f>
        <v>226.83587948837038</v>
      </c>
      <c r="C10" s="18">
        <f t="shared" si="1"/>
        <v>222.38461538461536</v>
      </c>
      <c r="D10" s="18">
        <f t="shared" si="1"/>
        <v>202.9678559780478</v>
      </c>
      <c r="E10" s="18">
        <f t="shared" si="1"/>
        <v>142.4410968460287</v>
      </c>
      <c r="F10" s="18">
        <f t="shared" si="1"/>
        <v>197.61883408071748</v>
      </c>
      <c r="G10" s="18">
        <f t="shared" si="1"/>
        <v>285.76415505585817</v>
      </c>
      <c r="H10" s="18">
        <f t="shared" si="1"/>
        <v>247.94087126536917</v>
      </c>
      <c r="I10" s="18">
        <f t="shared" si="1"/>
        <v>200.3612137776459</v>
      </c>
      <c r="J10" s="18">
        <f t="shared" si="1"/>
        <v>239.8521920632909</v>
      </c>
      <c r="K10" s="18">
        <f t="shared" si="1"/>
        <v>229.93458690050386</v>
      </c>
      <c r="L10" s="18">
        <f t="shared" si="1"/>
        <v>292.12623267567767</v>
      </c>
      <c r="M10" s="18">
        <f t="shared" si="1"/>
        <v>295.97316646056515</v>
      </c>
      <c r="N10" s="18">
        <f t="shared" si="1"/>
        <v>330.25359089627045</v>
      </c>
      <c r="O10" s="18">
        <f t="shared" si="1"/>
        <v>226.39688359303392</v>
      </c>
      <c r="P10" s="18">
        <f t="shared" si="1"/>
        <v>157.8288910010215</v>
      </c>
      <c r="Q10" s="18">
        <f t="shared" si="1"/>
        <v>212.87654320987656</v>
      </c>
      <c r="R10" s="28"/>
    </row>
    <row r="16" ht="12.75">
      <c r="A16" s="3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138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60" customWidth="1"/>
    <col min="5" max="16384" width="9.00390625" style="3" customWidth="1"/>
  </cols>
  <sheetData>
    <row r="1" spans="1:4" ht="31.5" customHeight="1">
      <c r="A1" s="80" t="s">
        <v>59</v>
      </c>
      <c r="B1" s="81"/>
      <c r="C1" s="81"/>
      <c r="D1" s="82"/>
    </row>
    <row r="2" spans="1:4" ht="12.75">
      <c r="A2" s="50"/>
      <c r="B2" s="50" t="s">
        <v>0</v>
      </c>
      <c r="C2" s="50" t="s">
        <v>1</v>
      </c>
      <c r="D2" s="50" t="s">
        <v>2</v>
      </c>
    </row>
    <row r="3" spans="1:4" ht="23.25" customHeight="1">
      <c r="A3" s="51" t="s">
        <v>102</v>
      </c>
      <c r="B3" s="66" t="s">
        <v>58</v>
      </c>
      <c r="C3" s="67">
        <f>'NÁHRADNÍ TERMÍN'!B10</f>
        <v>293.4687795716354</v>
      </c>
      <c r="D3" s="68">
        <f aca="true" t="shared" si="0" ref="D3:D25">C3-C$3</f>
        <v>0</v>
      </c>
    </row>
    <row r="4" spans="1:8" ht="23.25" customHeight="1">
      <c r="A4" s="51" t="s">
        <v>103</v>
      </c>
      <c r="B4" s="66" t="s">
        <v>175</v>
      </c>
      <c r="C4" s="67">
        <f>'SK METEOR BRNO 1'!B10</f>
        <v>289.5770601174134</v>
      </c>
      <c r="D4" s="68">
        <f t="shared" si="0"/>
        <v>-3.8917194542220273</v>
      </c>
      <c r="G4" s="4"/>
      <c r="H4" s="5"/>
    </row>
    <row r="5" spans="1:4" ht="23.25" customHeight="1">
      <c r="A5" s="51" t="s">
        <v>104</v>
      </c>
      <c r="B5" s="66" t="s">
        <v>4</v>
      </c>
      <c r="C5" s="67">
        <f>'ŠVANDA TEAM'!B10</f>
        <v>276.16335801690184</v>
      </c>
      <c r="D5" s="68">
        <f t="shared" si="0"/>
        <v>-17.305421554733584</v>
      </c>
    </row>
    <row r="6" spans="1:4" ht="23.25" customHeight="1">
      <c r="A6" s="51" t="s">
        <v>105</v>
      </c>
      <c r="B6" s="46" t="s">
        <v>133</v>
      </c>
      <c r="C6" s="47">
        <f>'K3 SPORT HVĚZDY'!B10</f>
        <v>262.3546727542506</v>
      </c>
      <c r="D6" s="48">
        <f t="shared" si="0"/>
        <v>-31.114106817384823</v>
      </c>
    </row>
    <row r="7" spans="1:4" ht="23.25" customHeight="1">
      <c r="A7" s="51" t="s">
        <v>106</v>
      </c>
      <c r="B7" s="46" t="s">
        <v>131</v>
      </c>
      <c r="C7" s="47">
        <f>'ŠNEČEK TEAM'!B10</f>
        <v>248.37579617025537</v>
      </c>
      <c r="D7" s="48">
        <f t="shared" si="0"/>
        <v>-45.09298340138005</v>
      </c>
    </row>
    <row r="8" spans="1:4" ht="23.25" customHeight="1">
      <c r="A8" s="51" t="s">
        <v>107</v>
      </c>
      <c r="B8" s="46" t="s">
        <v>86</v>
      </c>
      <c r="C8" s="47">
        <f>VĚTROPLAŠI!B10</f>
        <v>246.38902059083426</v>
      </c>
      <c r="D8" s="48">
        <f t="shared" si="0"/>
        <v>-47.07975898080116</v>
      </c>
    </row>
    <row r="9" spans="1:4" ht="23.25" customHeight="1">
      <c r="A9" s="51" t="s">
        <v>108</v>
      </c>
      <c r="B9" s="46" t="s">
        <v>94</v>
      </c>
      <c r="C9" s="47">
        <f>'SK TERMIT'!B10</f>
        <v>237.58279707885745</v>
      </c>
      <c r="D9" s="48">
        <f t="shared" si="0"/>
        <v>-55.88598249277797</v>
      </c>
    </row>
    <row r="10" spans="1:4" ht="23.25" customHeight="1">
      <c r="A10" s="51" t="s">
        <v>109</v>
      </c>
      <c r="B10" s="46" t="s">
        <v>150</v>
      </c>
      <c r="C10" s="47">
        <f>'BOD ZLOMU'!B10</f>
        <v>226.83587948837038</v>
      </c>
      <c r="D10" s="48">
        <f t="shared" si="0"/>
        <v>-66.63290008326504</v>
      </c>
    </row>
    <row r="11" spans="1:4" ht="23.25" customHeight="1">
      <c r="A11" s="51" t="s">
        <v>110</v>
      </c>
      <c r="B11" s="46" t="s">
        <v>204</v>
      </c>
      <c r="C11" s="47">
        <f>'K3 SPORT NÁM JE TO JEDNO'!B10</f>
        <v>196.77428618380878</v>
      </c>
      <c r="D11" s="48">
        <f t="shared" si="0"/>
        <v>-96.69449338782664</v>
      </c>
    </row>
    <row r="12" spans="1:4" ht="23.25" customHeight="1">
      <c r="A12" s="51" t="s">
        <v>111</v>
      </c>
      <c r="B12" s="46" t="s">
        <v>165</v>
      </c>
      <c r="C12" s="47">
        <f>'BEZ DECHU'!B10</f>
        <v>164.31662252303792</v>
      </c>
      <c r="D12" s="48">
        <f t="shared" si="0"/>
        <v>-129.1521570485975</v>
      </c>
    </row>
    <row r="13" spans="1:4" ht="23.25" customHeight="1">
      <c r="A13" s="51" t="s">
        <v>112</v>
      </c>
      <c r="B13" s="45" t="s">
        <v>3</v>
      </c>
      <c r="C13" s="47">
        <f>'PROPÁNAJÁNA TEAM'!B10</f>
        <v>160.69129559830404</v>
      </c>
      <c r="D13" s="48">
        <f t="shared" si="0"/>
        <v>-132.77748397333139</v>
      </c>
    </row>
    <row r="14" spans="1:4" ht="23.25" customHeight="1">
      <c r="A14" s="51" t="s">
        <v>113</v>
      </c>
      <c r="B14" s="46" t="s">
        <v>172</v>
      </c>
      <c r="C14" s="47">
        <f>JUNIORKA!B10</f>
        <v>160.0019428422487</v>
      </c>
      <c r="D14" s="48">
        <f t="shared" si="0"/>
        <v>-133.46683672938673</v>
      </c>
    </row>
    <row r="15" spans="1:4" ht="23.25" customHeight="1">
      <c r="A15" s="51" t="s">
        <v>114</v>
      </c>
      <c r="B15" s="46" t="s">
        <v>168</v>
      </c>
      <c r="C15" s="47">
        <f>HERKY!B10</f>
        <v>155.4563719071866</v>
      </c>
      <c r="D15" s="48">
        <f t="shared" si="0"/>
        <v>-138.01240766444883</v>
      </c>
    </row>
    <row r="16" spans="1:4" ht="23.25" customHeight="1">
      <c r="A16" s="51" t="s">
        <v>115</v>
      </c>
      <c r="B16" s="46" t="s">
        <v>162</v>
      </c>
      <c r="C16" s="47">
        <f>'TRENÝRKOVÁ SKUPINKA'!B10</f>
        <v>149.8525168670365</v>
      </c>
      <c r="D16" s="48">
        <f t="shared" si="0"/>
        <v>-143.6162627045989</v>
      </c>
    </row>
    <row r="17" spans="1:4" ht="23.25" customHeight="1">
      <c r="A17" s="51" t="s">
        <v>116</v>
      </c>
      <c r="B17" s="46" t="s">
        <v>193</v>
      </c>
      <c r="C17" s="47">
        <f>'SK METEOR BRNO A'!B10</f>
        <v>102.15558601782044</v>
      </c>
      <c r="D17" s="48">
        <f t="shared" si="0"/>
        <v>-191.31319355381498</v>
      </c>
    </row>
    <row r="18" spans="1:4" ht="23.25" customHeight="1">
      <c r="A18" s="51" t="s">
        <v>117</v>
      </c>
      <c r="B18" s="46" t="s">
        <v>34</v>
      </c>
      <c r="C18" s="47">
        <f>'JEN TAK TAK'!B10</f>
        <v>0</v>
      </c>
      <c r="D18" s="48">
        <f t="shared" si="0"/>
        <v>-293.4687795716354</v>
      </c>
    </row>
    <row r="19" spans="1:4" ht="23.25" customHeight="1">
      <c r="A19" s="51" t="s">
        <v>118</v>
      </c>
      <c r="B19" s="46" t="s">
        <v>64</v>
      </c>
      <c r="C19" s="47">
        <f>'PARDAL´S TEAM'!B10</f>
        <v>80.66052842273821</v>
      </c>
      <c r="D19" s="48">
        <f t="shared" si="0"/>
        <v>-212.80825114889723</v>
      </c>
    </row>
    <row r="20" spans="1:4" ht="23.25" customHeight="1">
      <c r="A20" s="51" t="s">
        <v>119</v>
      </c>
      <c r="B20" s="46" t="s">
        <v>42</v>
      </c>
      <c r="C20" s="47">
        <f>'OKLAHOMA TEAM'!B10</f>
        <v>75.34739454094293</v>
      </c>
      <c r="D20" s="48">
        <f t="shared" si="0"/>
        <v>-218.1213850306925</v>
      </c>
    </row>
    <row r="21" spans="1:4" ht="23.25" customHeight="1">
      <c r="A21" s="51" t="s">
        <v>120</v>
      </c>
      <c r="B21" s="46" t="s">
        <v>187</v>
      </c>
      <c r="C21" s="47">
        <f>'FANCLUB LEOŠE KLÉMY'!B10</f>
        <v>54.29577464788733</v>
      </c>
      <c r="D21" s="48">
        <f t="shared" si="0"/>
        <v>-239.1730049237481</v>
      </c>
    </row>
    <row r="22" spans="1:4" ht="23.25" customHeight="1">
      <c r="A22" s="51" t="s">
        <v>121</v>
      </c>
      <c r="B22" s="46" t="s">
        <v>68</v>
      </c>
      <c r="C22" s="47">
        <f>'CHEECHOO TEAM'!B10</f>
        <v>0</v>
      </c>
      <c r="D22" s="48">
        <f t="shared" si="0"/>
        <v>-293.4687795716354</v>
      </c>
    </row>
    <row r="23" spans="1:4" ht="23.25" customHeight="1">
      <c r="A23" s="51" t="s">
        <v>157</v>
      </c>
      <c r="B23" s="46" t="s">
        <v>180</v>
      </c>
      <c r="C23" s="47">
        <f>'JAKO VÍNO'!B10</f>
        <v>0</v>
      </c>
      <c r="D23" s="48">
        <f t="shared" si="0"/>
        <v>-293.4687795716354</v>
      </c>
    </row>
    <row r="24" spans="1:4" ht="23.25" customHeight="1">
      <c r="A24" s="51" t="s">
        <v>200</v>
      </c>
      <c r="B24" s="46" t="s">
        <v>145</v>
      </c>
      <c r="C24" s="47">
        <f>'SAJDA TEAM'!B10</f>
        <v>0</v>
      </c>
      <c r="D24" s="48">
        <f t="shared" si="0"/>
        <v>-293.4687795716354</v>
      </c>
    </row>
    <row r="25" spans="1:4" ht="23.25" customHeight="1">
      <c r="A25" s="51" t="s">
        <v>201</v>
      </c>
      <c r="B25" s="46" t="s">
        <v>50</v>
      </c>
      <c r="C25" s="47">
        <f>'SOKOLÍ PERO'!B10</f>
        <v>0</v>
      </c>
      <c r="D25" s="48">
        <f t="shared" si="0"/>
        <v>-293.4687795716354</v>
      </c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1473.4384916408053</v>
      </c>
    </row>
    <row r="3" spans="1:18" ht="45" customHeight="1">
      <c r="A3" s="65" t="s">
        <v>188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1" t="s">
        <v>189</v>
      </c>
      <c r="B4" s="32">
        <v>54.29577464788733</v>
      </c>
      <c r="C4" s="32">
        <v>42.84615384615385</v>
      </c>
      <c r="D4" s="32"/>
      <c r="E4" s="32">
        <v>46.17842942345925</v>
      </c>
      <c r="F4" s="32">
        <v>54.36322869955157</v>
      </c>
      <c r="G4" s="32">
        <v>76.19699042407662</v>
      </c>
      <c r="H4" s="32">
        <v>63.9185299656114</v>
      </c>
      <c r="I4" s="32">
        <v>51.81308188111722</v>
      </c>
      <c r="J4" s="32">
        <v>58.850529838259895</v>
      </c>
      <c r="K4" s="32"/>
      <c r="L4" s="32">
        <v>36.8</v>
      </c>
      <c r="M4" s="32"/>
      <c r="N4" s="32">
        <v>90.35904900533723</v>
      </c>
      <c r="O4" s="32">
        <v>57.757103574702114</v>
      </c>
      <c r="P4" s="32">
        <v>42.34881732687376</v>
      </c>
      <c r="Q4" s="32"/>
      <c r="R4" s="12">
        <f aca="true" t="shared" si="0" ref="R4:R9">SUM(B4:Q4)</f>
        <v>675.7276886330303</v>
      </c>
    </row>
    <row r="5" spans="1:18" ht="19.5" customHeight="1">
      <c r="A5" s="41" t="s">
        <v>190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12">
        <f t="shared" si="0"/>
        <v>0</v>
      </c>
    </row>
    <row r="6" spans="1:18" ht="19.5" customHeight="1">
      <c r="A6" s="41" t="s">
        <v>191</v>
      </c>
      <c r="B6" s="32"/>
      <c r="C6" s="32">
        <v>43.46153846153846</v>
      </c>
      <c r="D6" s="32"/>
      <c r="E6" s="32"/>
      <c r="F6" s="32">
        <v>72.74887892376681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>
        <v>31.864197530864196</v>
      </c>
      <c r="R6" s="12">
        <f>SUM(B6:Q6)</f>
        <v>148.07461491616948</v>
      </c>
    </row>
    <row r="7" spans="1:18" ht="19.5" customHeight="1">
      <c r="A7" s="41" t="s">
        <v>192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12">
        <f>SUM(B7:Q7)</f>
        <v>0</v>
      </c>
    </row>
    <row r="8" spans="1:18" ht="19.5" customHeight="1">
      <c r="A8" s="40" t="s">
        <v>69</v>
      </c>
      <c r="B8" s="32"/>
      <c r="C8" s="32">
        <v>64.07692307692307</v>
      </c>
      <c r="D8" s="32"/>
      <c r="E8" s="32">
        <v>37.54961224895606</v>
      </c>
      <c r="F8" s="32">
        <v>76.7847533632287</v>
      </c>
      <c r="G8" s="32"/>
      <c r="H8" s="32">
        <v>53.37557328865771</v>
      </c>
      <c r="I8" s="32">
        <v>55.515198351365285</v>
      </c>
      <c r="J8" s="32">
        <v>56.73906083244397</v>
      </c>
      <c r="K8" s="32">
        <v>69.86656500190622</v>
      </c>
      <c r="L8" s="32"/>
      <c r="M8" s="32"/>
      <c r="N8" s="32"/>
      <c r="O8" s="32">
        <v>71.28597616865262</v>
      </c>
      <c r="P8" s="32">
        <v>48.91022443890275</v>
      </c>
      <c r="Q8" s="32">
        <v>24.456790123456788</v>
      </c>
      <c r="R8" s="12">
        <f t="shared" si="0"/>
        <v>558.5606768944932</v>
      </c>
    </row>
    <row r="9" spans="1:18" ht="19.5" customHeight="1">
      <c r="A9" s="41" t="s">
        <v>149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>
        <v>59.82859761686526</v>
      </c>
      <c r="P9" s="32"/>
      <c r="Q9" s="32">
        <v>31.246913580246915</v>
      </c>
      <c r="R9" s="12">
        <f t="shared" si="0"/>
        <v>91.07551119711218</v>
      </c>
    </row>
    <row r="10" spans="2:17" ht="19.5" customHeight="1">
      <c r="B10" s="18">
        <f aca="true" t="shared" si="1" ref="B10:Q10">SUM(B4,B5,B6,B7,B8,B9)</f>
        <v>54.29577464788733</v>
      </c>
      <c r="C10" s="18">
        <f t="shared" si="1"/>
        <v>150.38461538461536</v>
      </c>
      <c r="D10" s="18">
        <f t="shared" si="1"/>
        <v>0</v>
      </c>
      <c r="E10" s="18">
        <f t="shared" si="1"/>
        <v>83.72804167241532</v>
      </c>
      <c r="F10" s="18">
        <f t="shared" si="1"/>
        <v>203.8968609865471</v>
      </c>
      <c r="G10" s="18">
        <f t="shared" si="1"/>
        <v>76.19699042407662</v>
      </c>
      <c r="H10" s="18">
        <f t="shared" si="1"/>
        <v>117.29410325426912</v>
      </c>
      <c r="I10" s="18">
        <f t="shared" si="1"/>
        <v>107.32828023248251</v>
      </c>
      <c r="J10" s="18">
        <f t="shared" si="1"/>
        <v>115.58959067070387</v>
      </c>
      <c r="K10" s="18">
        <f t="shared" si="1"/>
        <v>69.86656500190622</v>
      </c>
      <c r="L10" s="18">
        <f t="shared" si="1"/>
        <v>36.8</v>
      </c>
      <c r="M10" s="18">
        <f t="shared" si="1"/>
        <v>0</v>
      </c>
      <c r="N10" s="18">
        <f t="shared" si="1"/>
        <v>90.35904900533723</v>
      </c>
      <c r="O10" s="18">
        <f t="shared" si="1"/>
        <v>188.87167736022</v>
      </c>
      <c r="P10" s="18">
        <f t="shared" si="1"/>
        <v>91.25904176577652</v>
      </c>
      <c r="Q10" s="18">
        <f t="shared" si="1"/>
        <v>87.5679012345679</v>
      </c>
    </row>
  </sheetData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2088.3224856012835</v>
      </c>
    </row>
    <row r="3" spans="1:18" ht="45" customHeight="1">
      <c r="A3" s="65" t="s">
        <v>168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23</v>
      </c>
    </row>
    <row r="4" spans="1:18" ht="19.5" customHeight="1">
      <c r="A4" s="42" t="s">
        <v>169</v>
      </c>
      <c r="B4" s="32">
        <v>84.4340151302886</v>
      </c>
      <c r="C4" s="32"/>
      <c r="D4" s="32"/>
      <c r="E4" s="32"/>
      <c r="F4" s="32"/>
      <c r="G4" s="32"/>
      <c r="H4" s="32"/>
      <c r="I4" s="32"/>
      <c r="J4" s="32">
        <v>87.85550479102594</v>
      </c>
      <c r="K4" s="32"/>
      <c r="L4" s="32"/>
      <c r="M4" s="32">
        <v>112.7684271619269</v>
      </c>
      <c r="N4" s="32"/>
      <c r="O4" s="32"/>
      <c r="P4" s="32"/>
      <c r="Q4" s="32"/>
      <c r="R4" s="12">
        <f aca="true" t="shared" si="0" ref="R4:R9">SUM(B4:Q4)</f>
        <v>285.0579470832414</v>
      </c>
    </row>
    <row r="5" spans="1:18" ht="19.5" customHeight="1">
      <c r="A5" s="41" t="s">
        <v>170</v>
      </c>
      <c r="B5" s="32">
        <v>71.022356776898</v>
      </c>
      <c r="C5" s="32"/>
      <c r="D5" s="32"/>
      <c r="E5" s="32"/>
      <c r="F5" s="32"/>
      <c r="G5" s="32">
        <v>63.305924520345776</v>
      </c>
      <c r="H5" s="32"/>
      <c r="I5" s="32"/>
      <c r="J5" s="32"/>
      <c r="K5" s="32"/>
      <c r="L5" s="32"/>
      <c r="M5" s="32"/>
      <c r="N5" s="32"/>
      <c r="O5" s="32"/>
      <c r="P5" s="32"/>
      <c r="Q5" s="32">
        <v>40.50617283950617</v>
      </c>
      <c r="R5" s="12">
        <f t="shared" si="0"/>
        <v>174.83445413674994</v>
      </c>
    </row>
    <row r="6" spans="1:18" ht="19.5" customHeight="1">
      <c r="A6" s="42" t="s">
        <v>41</v>
      </c>
      <c r="B6" s="32"/>
      <c r="C6" s="32">
        <v>91.76923076923077</v>
      </c>
      <c r="D6" s="32">
        <v>90.0409612233752</v>
      </c>
      <c r="E6" s="32">
        <v>68.05054286783977</v>
      </c>
      <c r="F6" s="32">
        <v>83.95964125560538</v>
      </c>
      <c r="G6" s="32">
        <v>99.27441142416058</v>
      </c>
      <c r="H6" s="32"/>
      <c r="I6" s="32"/>
      <c r="J6" s="32"/>
      <c r="K6" s="32">
        <v>98.37028160575196</v>
      </c>
      <c r="L6" s="32"/>
      <c r="M6" s="32"/>
      <c r="N6" s="32">
        <v>96.7381974248927</v>
      </c>
      <c r="O6" s="32"/>
      <c r="P6" s="32">
        <v>67.59649122807018</v>
      </c>
      <c r="Q6" s="32">
        <v>73.8395061728395</v>
      </c>
      <c r="R6" s="12">
        <f t="shared" si="0"/>
        <v>769.639263971766</v>
      </c>
    </row>
    <row r="7" spans="1:18" ht="19.5" customHeight="1">
      <c r="A7" s="42" t="s">
        <v>156</v>
      </c>
      <c r="B7" s="32"/>
      <c r="C7" s="32">
        <v>45.92307692307692</v>
      </c>
      <c r="D7" s="32">
        <v>66.06450756570216</v>
      </c>
      <c r="E7" s="32">
        <v>60.849175961378386</v>
      </c>
      <c r="F7" s="32">
        <v>61.98654708520179</v>
      </c>
      <c r="G7" s="32">
        <v>87.90082644628099</v>
      </c>
      <c r="H7" s="32"/>
      <c r="I7" s="32"/>
      <c r="J7" s="32"/>
      <c r="K7" s="32">
        <v>92.5860155382908</v>
      </c>
      <c r="L7" s="32"/>
      <c r="M7" s="32">
        <v>88.16833751044278</v>
      </c>
      <c r="N7" s="32">
        <v>96.7381974248927</v>
      </c>
      <c r="O7" s="32"/>
      <c r="P7" s="32">
        <v>75.949412230881</v>
      </c>
      <c r="Q7" s="32"/>
      <c r="R7" s="12">
        <f t="shared" si="0"/>
        <v>676.1660966861475</v>
      </c>
    </row>
    <row r="8" spans="1:18" ht="19.5" customHeight="1">
      <c r="A8" s="41" t="s">
        <v>132</v>
      </c>
      <c r="B8" s="32"/>
      <c r="C8" s="32">
        <v>62.23076923076923</v>
      </c>
      <c r="D8" s="32"/>
      <c r="E8" s="32"/>
      <c r="F8" s="32">
        <v>61.98654708520179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>
        <v>58.407407407407405</v>
      </c>
      <c r="R8" s="12">
        <f t="shared" si="0"/>
        <v>182.62472372337845</v>
      </c>
    </row>
    <row r="9" spans="1:18" ht="19.5" customHeight="1">
      <c r="A9" s="6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12">
        <f t="shared" si="0"/>
        <v>0</v>
      </c>
    </row>
    <row r="10" spans="2:17" ht="19.5" customHeight="1">
      <c r="B10" s="18">
        <f>SUM(B4:B9)</f>
        <v>155.4563719071866</v>
      </c>
      <c r="C10" s="18">
        <f aca="true" t="shared" si="1" ref="C10:Q10">SUM(C4:C9)</f>
        <v>199.9230769230769</v>
      </c>
      <c r="D10" s="18">
        <f t="shared" si="1"/>
        <v>156.10546878907735</v>
      </c>
      <c r="E10" s="18">
        <f t="shared" si="1"/>
        <v>128.89971882921816</v>
      </c>
      <c r="F10" s="18">
        <f t="shared" si="1"/>
        <v>207.93273542600895</v>
      </c>
      <c r="G10" s="18">
        <f t="shared" si="1"/>
        <v>250.48116239078735</v>
      </c>
      <c r="H10" s="18">
        <f t="shared" si="1"/>
        <v>0</v>
      </c>
      <c r="I10" s="18">
        <f t="shared" si="1"/>
        <v>0</v>
      </c>
      <c r="J10" s="18">
        <f t="shared" si="1"/>
        <v>87.85550479102594</v>
      </c>
      <c r="K10" s="18">
        <f t="shared" si="1"/>
        <v>190.95629714404276</v>
      </c>
      <c r="L10" s="18">
        <f t="shared" si="1"/>
        <v>0</v>
      </c>
      <c r="M10" s="18">
        <f t="shared" si="1"/>
        <v>200.9367646723697</v>
      </c>
      <c r="N10" s="18">
        <f t="shared" si="1"/>
        <v>193.4763948497854</v>
      </c>
      <c r="O10" s="18">
        <f t="shared" si="1"/>
        <v>0</v>
      </c>
      <c r="P10" s="18">
        <f t="shared" si="1"/>
        <v>143.54590345895116</v>
      </c>
      <c r="Q10" s="18">
        <f t="shared" si="1"/>
        <v>172.75308641975306</v>
      </c>
    </row>
  </sheetData>
  <printOptions/>
  <pageMargins left="0.7875" right="0.7875" top="0.7875" bottom="0.7875" header="0.5118055555555556" footer="0.5118055555555556"/>
  <pageSetup fitToHeight="0" horizontalDpi="300" verticalDpi="300" orientation="portrait" paperSize="9"/>
  <ignoredErrors>
    <ignoredError sqref="B10:Q10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625" style="3" customWidth="1"/>
    <col min="19" max="16384" width="9.00390625" style="3" customWidth="1"/>
  </cols>
  <sheetData>
    <row r="2" ht="18" customHeight="1">
      <c r="R2" s="10">
        <f>SUM(R4:R9)</f>
        <v>868.1512440173362</v>
      </c>
    </row>
    <row r="3" spans="1:18" ht="45" customHeight="1">
      <c r="A3" s="65" t="s">
        <v>68</v>
      </c>
      <c r="B3" s="11">
        <v>1</v>
      </c>
      <c r="C3" s="14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2" t="s">
        <v>25</v>
      </c>
      <c r="B4" s="33"/>
      <c r="C4" s="33">
        <v>74.53846153846155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12">
        <f aca="true" t="shared" si="0" ref="R4:R9">SUM(B4:Q4)</f>
        <v>74.53846153846155</v>
      </c>
    </row>
    <row r="5" spans="1:18" ht="19.5" customHeight="1">
      <c r="A5" s="42" t="s">
        <v>26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12">
        <f t="shared" si="0"/>
        <v>0</v>
      </c>
    </row>
    <row r="6" spans="1:18" ht="19.5" customHeight="1">
      <c r="A6" s="42" t="s">
        <v>24</v>
      </c>
      <c r="B6" s="33"/>
      <c r="C6" s="33">
        <v>81.92307692307692</v>
      </c>
      <c r="D6" s="33"/>
      <c r="E6" s="33">
        <v>62.84157051833995</v>
      </c>
      <c r="F6" s="33">
        <v>60.64125560538116</v>
      </c>
      <c r="G6" s="33">
        <v>89.88771691051377</v>
      </c>
      <c r="H6" s="33"/>
      <c r="I6" s="33"/>
      <c r="J6" s="33">
        <v>69.68586030664396</v>
      </c>
      <c r="K6" s="33"/>
      <c r="L6" s="33"/>
      <c r="M6" s="33"/>
      <c r="N6" s="33">
        <v>100.36199095022624</v>
      </c>
      <c r="O6" s="33"/>
      <c r="P6" s="33"/>
      <c r="Q6" s="33"/>
      <c r="R6" s="12">
        <f t="shared" si="0"/>
        <v>465.341471214182</v>
      </c>
    </row>
    <row r="7" spans="1:18" ht="19.5" customHeight="1">
      <c r="A7" s="41" t="s">
        <v>28</v>
      </c>
      <c r="B7" s="33"/>
      <c r="C7" s="33">
        <v>64.07692307692307</v>
      </c>
      <c r="D7" s="33"/>
      <c r="E7" s="33"/>
      <c r="F7" s="33">
        <v>64.67713004484304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12">
        <f t="shared" si="0"/>
        <v>128.7540531217661</v>
      </c>
    </row>
    <row r="8" spans="1:18" ht="19.5" customHeight="1">
      <c r="A8" s="41" t="s">
        <v>49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12">
        <f t="shared" si="0"/>
        <v>0</v>
      </c>
    </row>
    <row r="9" spans="1:18" ht="19.5" customHeight="1">
      <c r="A9" s="42" t="s">
        <v>27</v>
      </c>
      <c r="B9" s="33"/>
      <c r="C9" s="33"/>
      <c r="D9" s="33"/>
      <c r="E9" s="33"/>
      <c r="F9" s="33">
        <v>101</v>
      </c>
      <c r="G9" s="33"/>
      <c r="H9" s="33"/>
      <c r="I9" s="33"/>
      <c r="J9" s="33"/>
      <c r="K9" s="33"/>
      <c r="L9" s="33"/>
      <c r="M9" s="33">
        <v>98.51725814292661</v>
      </c>
      <c r="N9" s="33"/>
      <c r="O9" s="33"/>
      <c r="P9" s="33"/>
      <c r="Q9" s="33"/>
      <c r="R9" s="12">
        <f t="shared" si="0"/>
        <v>199.5172581429266</v>
      </c>
    </row>
    <row r="10" spans="2:17" ht="19.5" customHeight="1">
      <c r="B10" s="18">
        <f aca="true" t="shared" si="1" ref="B10:Q10">SUM(B4,B5,B6,B7,B8,B9)</f>
        <v>0</v>
      </c>
      <c r="C10" s="18">
        <f t="shared" si="1"/>
        <v>220.53846153846152</v>
      </c>
      <c r="D10" s="18">
        <f t="shared" si="1"/>
        <v>0</v>
      </c>
      <c r="E10" s="18">
        <f t="shared" si="1"/>
        <v>62.84157051833995</v>
      </c>
      <c r="F10" s="18">
        <f t="shared" si="1"/>
        <v>226.3183856502242</v>
      </c>
      <c r="G10" s="18">
        <f>SUM(G4,G5,G6,G7,G8,G9)</f>
        <v>89.88771691051377</v>
      </c>
      <c r="H10" s="18">
        <f>SUM(H4,H5,H6,H7,H8,H9)</f>
        <v>0</v>
      </c>
      <c r="I10" s="18">
        <f t="shared" si="1"/>
        <v>0</v>
      </c>
      <c r="J10" s="18">
        <f t="shared" si="1"/>
        <v>69.68586030664396</v>
      </c>
      <c r="K10" s="18">
        <f t="shared" si="1"/>
        <v>0</v>
      </c>
      <c r="L10" s="18">
        <f t="shared" si="1"/>
        <v>0</v>
      </c>
      <c r="M10" s="18">
        <f t="shared" si="1"/>
        <v>98.51725814292661</v>
      </c>
      <c r="N10" s="18">
        <f t="shared" si="1"/>
        <v>100.36199095022624</v>
      </c>
      <c r="O10" s="18">
        <f t="shared" si="1"/>
        <v>0</v>
      </c>
      <c r="P10" s="18">
        <f t="shared" si="1"/>
        <v>0</v>
      </c>
      <c r="Q10" s="18">
        <f t="shared" si="1"/>
        <v>0</v>
      </c>
    </row>
  </sheetData>
  <printOptions/>
  <pageMargins left="0.7875" right="0.7875" top="0.7875" bottom="0.7875" header="0.5118055555555556" footer="0.5118055555555556"/>
  <pageSetup fitToHeight="0"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268.5168282589499</v>
      </c>
    </row>
    <row r="3" spans="1:18" ht="45" customHeight="1">
      <c r="A3" s="65" t="s">
        <v>180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0" t="s">
        <v>184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12">
        <f aca="true" t="shared" si="0" ref="R4:R9">SUM(B4:Q4)</f>
        <v>0</v>
      </c>
    </row>
    <row r="5" spans="1:18" ht="19.5" customHeight="1">
      <c r="A5" s="42" t="s">
        <v>181</v>
      </c>
      <c r="B5" s="32"/>
      <c r="C5" s="32">
        <v>56.07692307692308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>
        <v>85.30998509687035</v>
      </c>
      <c r="Q5" s="32"/>
      <c r="R5" s="12">
        <f t="shared" si="0"/>
        <v>141.38690817379342</v>
      </c>
    </row>
    <row r="6" spans="1:18" ht="19.5" customHeight="1">
      <c r="A6" s="42" t="s">
        <v>183</v>
      </c>
      <c r="B6" s="32"/>
      <c r="C6" s="32">
        <v>66.23076923076923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12">
        <f>SUM(B6:Q6)</f>
        <v>66.23076923076923</v>
      </c>
    </row>
    <row r="7" spans="1:18" ht="19.5" customHeight="1">
      <c r="A7" s="41" t="s">
        <v>182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12">
        <f>SUM(B7:Q7)</f>
        <v>0</v>
      </c>
    </row>
    <row r="8" spans="1:18" ht="19.5" customHeight="1">
      <c r="A8" s="41" t="s">
        <v>185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>
        <v>60.89915085438725</v>
      </c>
      <c r="Q8" s="32"/>
      <c r="R8" s="12">
        <f t="shared" si="0"/>
        <v>60.89915085438725</v>
      </c>
    </row>
    <row r="9" spans="1:18" ht="19.5" customHeight="1">
      <c r="A9" s="41" t="s">
        <v>186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12">
        <f t="shared" si="0"/>
        <v>0</v>
      </c>
    </row>
    <row r="10" spans="2:17" ht="19.5" customHeight="1">
      <c r="B10" s="18">
        <f aca="true" t="shared" si="1" ref="B10:Q10">SUM(B4,B5,B6,B7,B8,B9)</f>
        <v>0</v>
      </c>
      <c r="C10" s="18">
        <f t="shared" si="1"/>
        <v>122.3076923076923</v>
      </c>
      <c r="D10" s="18">
        <f t="shared" si="1"/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  <c r="O10" s="18">
        <f t="shared" si="1"/>
        <v>0</v>
      </c>
      <c r="P10" s="18">
        <f t="shared" si="1"/>
        <v>146.2091359512576</v>
      </c>
      <c r="Q10" s="18">
        <f t="shared" si="1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10.25390625" style="3" customWidth="1"/>
    <col min="19" max="16384" width="9.00390625" style="3" customWidth="1"/>
  </cols>
  <sheetData>
    <row r="2" ht="18" customHeight="1">
      <c r="R2" s="10">
        <f>SUM(R4:R9)</f>
        <v>624.3426984479199</v>
      </c>
    </row>
    <row r="3" spans="1:18" ht="45" customHeight="1">
      <c r="A3" s="65" t="s">
        <v>34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29</v>
      </c>
    </row>
    <row r="4" spans="1:18" ht="19.5" customHeight="1">
      <c r="A4" s="42" t="s">
        <v>134</v>
      </c>
      <c r="B4" s="33"/>
      <c r="C4" s="33"/>
      <c r="D4" s="33"/>
      <c r="E4" s="33"/>
      <c r="F4" s="33"/>
      <c r="G4" s="33">
        <v>43.099415204678365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12">
        <f aca="true" t="shared" si="0" ref="R4:R9">SUM(B4:Q4)</f>
        <v>43.099415204678365</v>
      </c>
    </row>
    <row r="5" spans="1:18" ht="19.5" customHeight="1">
      <c r="A5" s="41" t="s">
        <v>63</v>
      </c>
      <c r="B5" s="33"/>
      <c r="C5" s="33"/>
      <c r="D5" s="33"/>
      <c r="E5" s="33"/>
      <c r="F5" s="33">
        <v>63.78026905829597</v>
      </c>
      <c r="G5" s="33">
        <v>43.099415204678365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12">
        <f t="shared" si="0"/>
        <v>106.87968426297434</v>
      </c>
    </row>
    <row r="6" spans="1:18" ht="19.5" customHeight="1">
      <c r="A6" s="42" t="s">
        <v>135</v>
      </c>
      <c r="B6" s="33"/>
      <c r="C6" s="33">
        <v>68.07692307692308</v>
      </c>
      <c r="D6" s="33"/>
      <c r="E6" s="33"/>
      <c r="F6" s="33">
        <v>74.99103139013454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>
        <v>62.72839506172839</v>
      </c>
      <c r="R6" s="12">
        <f t="shared" si="0"/>
        <v>205.79634952878604</v>
      </c>
    </row>
    <row r="7" spans="1:18" ht="19.5" customHeight="1">
      <c r="A7" s="41" t="s">
        <v>35</v>
      </c>
      <c r="B7" s="33"/>
      <c r="C7" s="33">
        <v>61.92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>
        <v>49.148148148148145</v>
      </c>
      <c r="R7" s="12">
        <f t="shared" si="0"/>
        <v>111.06814814814814</v>
      </c>
    </row>
    <row r="8" spans="1:18" ht="19.5" customHeight="1">
      <c r="A8" s="43" t="s">
        <v>36</v>
      </c>
      <c r="B8" s="33"/>
      <c r="C8" s="33"/>
      <c r="D8" s="33"/>
      <c r="E8" s="33"/>
      <c r="F8" s="33"/>
      <c r="G8" s="33">
        <v>43.099415204678365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12">
        <f t="shared" si="0"/>
        <v>43.099415204678365</v>
      </c>
    </row>
    <row r="9" spans="1:18" ht="19.5" customHeight="1">
      <c r="A9" s="42" t="s">
        <v>136</v>
      </c>
      <c r="B9" s="33"/>
      <c r="C9" s="33">
        <v>53.31</v>
      </c>
      <c r="D9" s="33"/>
      <c r="E9" s="33"/>
      <c r="F9" s="33">
        <v>61.0896860986547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12">
        <f t="shared" si="0"/>
        <v>114.39968609865471</v>
      </c>
    </row>
    <row r="10" spans="2:17" ht="19.5" customHeight="1">
      <c r="B10" s="18">
        <f aca="true" t="shared" si="1" ref="B10:Q10">SUM(B4,B5,B6,B7,B8,B9)</f>
        <v>0</v>
      </c>
      <c r="C10" s="18">
        <f t="shared" si="1"/>
        <v>183.30692307692308</v>
      </c>
      <c r="D10" s="18">
        <f t="shared" si="1"/>
        <v>0</v>
      </c>
      <c r="E10" s="18">
        <f t="shared" si="1"/>
        <v>0</v>
      </c>
      <c r="F10" s="18">
        <f t="shared" si="1"/>
        <v>199.86098654708522</v>
      </c>
      <c r="G10" s="18">
        <f t="shared" si="1"/>
        <v>129.2982456140351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  <c r="O10" s="18">
        <f t="shared" si="1"/>
        <v>0</v>
      </c>
      <c r="P10" s="18">
        <f t="shared" si="1"/>
        <v>0</v>
      </c>
      <c r="Q10" s="18">
        <f t="shared" si="1"/>
        <v>111.87654320987653</v>
      </c>
    </row>
  </sheetData>
  <printOptions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2188.2004022503406</v>
      </c>
    </row>
    <row r="3" spans="1:18" ht="45" customHeight="1">
      <c r="A3" s="65" t="s">
        <v>172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0" t="s">
        <v>57</v>
      </c>
      <c r="B4" s="32">
        <v>96.09897172236504</v>
      </c>
      <c r="C4" s="32">
        <v>59.46153846153847</v>
      </c>
      <c r="D4" s="32">
        <v>70.30128794848204</v>
      </c>
      <c r="E4" s="32">
        <v>43.48229263746506</v>
      </c>
      <c r="F4" s="32">
        <v>61.0896860986547</v>
      </c>
      <c r="G4" s="32">
        <v>102.12714914034387</v>
      </c>
      <c r="H4" s="32">
        <v>78.26897884279298</v>
      </c>
      <c r="I4" s="32">
        <v>60.11523327712199</v>
      </c>
      <c r="J4" s="32">
        <v>71.7981571112083</v>
      </c>
      <c r="K4" s="32"/>
      <c r="L4" s="32"/>
      <c r="M4" s="32"/>
      <c r="N4" s="32">
        <v>102.39573229873909</v>
      </c>
      <c r="O4" s="32">
        <v>62.0467461044913</v>
      </c>
      <c r="P4" s="32">
        <v>45.38679969301612</v>
      </c>
      <c r="Q4" s="32">
        <v>28.77777777777778</v>
      </c>
      <c r="R4" s="12">
        <f aca="true" t="shared" si="0" ref="R4:R9">SUM(B4:Q4)</f>
        <v>881.3503511139967</v>
      </c>
    </row>
    <row r="5" spans="1:18" ht="19.5" customHeight="1">
      <c r="A5" s="42" t="s">
        <v>56</v>
      </c>
      <c r="B5" s="32"/>
      <c r="C5" s="32">
        <v>65</v>
      </c>
      <c r="D5" s="32">
        <v>61.44133268952197</v>
      </c>
      <c r="E5" s="32"/>
      <c r="F5" s="32">
        <v>65.57399103139014</v>
      </c>
      <c r="G5" s="32">
        <v>97.45098039215688</v>
      </c>
      <c r="H5" s="32"/>
      <c r="I5" s="32"/>
      <c r="J5" s="32">
        <v>77.68803950510429</v>
      </c>
      <c r="K5" s="32">
        <v>88.58940744625066</v>
      </c>
      <c r="L5" s="32"/>
      <c r="M5" s="32">
        <v>96.29891560584632</v>
      </c>
      <c r="N5" s="32"/>
      <c r="O5" s="32">
        <v>61.90009165902842</v>
      </c>
      <c r="P5" s="32">
        <v>71.45562716906298</v>
      </c>
      <c r="Q5" s="32">
        <v>62.111111111111114</v>
      </c>
      <c r="R5" s="12">
        <f t="shared" si="0"/>
        <v>747.5094966094726</v>
      </c>
    </row>
    <row r="6" spans="1:18" ht="19.5" customHeight="1">
      <c r="A6" s="41" t="s">
        <v>173</v>
      </c>
      <c r="B6" s="32">
        <v>63.90297111988365</v>
      </c>
      <c r="C6" s="32"/>
      <c r="D6" s="32">
        <v>52.71912624024471</v>
      </c>
      <c r="E6" s="32">
        <v>37.44686756542426</v>
      </c>
      <c r="F6" s="32">
        <v>6.381165919282512</v>
      </c>
      <c r="G6" s="32">
        <v>72.19822109275731</v>
      </c>
      <c r="H6" s="32">
        <v>47.13364275806222</v>
      </c>
      <c r="I6" s="32">
        <v>54.152797272909574</v>
      </c>
      <c r="J6" s="32">
        <v>53.2324777887463</v>
      </c>
      <c r="K6" s="32"/>
      <c r="L6" s="32"/>
      <c r="M6" s="32"/>
      <c r="N6" s="32">
        <v>88.55036084091621</v>
      </c>
      <c r="O6" s="32">
        <v>23</v>
      </c>
      <c r="P6" s="32">
        <v>59.62292392864467</v>
      </c>
      <c r="Q6" s="32">
        <v>1</v>
      </c>
      <c r="R6" s="12">
        <f>SUM(B6:Q6)</f>
        <v>559.3405545268714</v>
      </c>
    </row>
    <row r="7" spans="1:18" ht="19.5" customHeight="1">
      <c r="A7" s="42" t="s">
        <v>85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12">
        <f>SUM(B7:Q7)</f>
        <v>0</v>
      </c>
    </row>
    <row r="8" spans="1:18" ht="19.5" customHeight="1">
      <c r="A8" s="6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12">
        <f t="shared" si="0"/>
        <v>0</v>
      </c>
    </row>
    <row r="9" spans="1:18" ht="19.5" customHeight="1">
      <c r="A9" s="6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12">
        <f t="shared" si="0"/>
        <v>0</v>
      </c>
    </row>
    <row r="10" spans="2:17" ht="19.5" customHeight="1">
      <c r="B10" s="18">
        <f aca="true" t="shared" si="1" ref="B10:Q10">SUM(B4,B5,B6,B7,B8,B9)</f>
        <v>160.0019428422487</v>
      </c>
      <c r="C10" s="18">
        <f t="shared" si="1"/>
        <v>124.46153846153847</v>
      </c>
      <c r="D10" s="18">
        <f t="shared" si="1"/>
        <v>184.46174687824873</v>
      </c>
      <c r="E10" s="18">
        <f t="shared" si="1"/>
        <v>80.92916020288932</v>
      </c>
      <c r="F10" s="18">
        <f t="shared" si="1"/>
        <v>133.04484304932737</v>
      </c>
      <c r="G10" s="18">
        <f t="shared" si="1"/>
        <v>271.77635062525803</v>
      </c>
      <c r="H10" s="18">
        <f t="shared" si="1"/>
        <v>125.4026216008552</v>
      </c>
      <c r="I10" s="18">
        <f t="shared" si="1"/>
        <v>114.26803055003157</v>
      </c>
      <c r="J10" s="18">
        <f t="shared" si="1"/>
        <v>202.7186744050589</v>
      </c>
      <c r="K10" s="18">
        <f t="shared" si="1"/>
        <v>88.58940744625066</v>
      </c>
      <c r="L10" s="18">
        <f t="shared" si="1"/>
        <v>0</v>
      </c>
      <c r="M10" s="18">
        <f t="shared" si="1"/>
        <v>96.29891560584632</v>
      </c>
      <c r="N10" s="18">
        <f t="shared" si="1"/>
        <v>190.94609313965532</v>
      </c>
      <c r="O10" s="18">
        <f t="shared" si="1"/>
        <v>146.9468377635197</v>
      </c>
      <c r="P10" s="18">
        <f t="shared" si="1"/>
        <v>176.46535079072376</v>
      </c>
      <c r="Q10" s="18">
        <f t="shared" si="1"/>
        <v>91.88888888888889</v>
      </c>
    </row>
  </sheetData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4060.811207728899</v>
      </c>
    </row>
    <row r="3" spans="1:18" ht="45" customHeight="1">
      <c r="A3" s="65" t="s">
        <v>133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2" t="s">
        <v>7</v>
      </c>
      <c r="B4" s="32"/>
      <c r="C4" s="32">
        <v>72.6923076923077</v>
      </c>
      <c r="D4" s="32"/>
      <c r="E4" s="32"/>
      <c r="F4" s="32">
        <v>71.85201793721974</v>
      </c>
      <c r="G4" s="32">
        <v>97.65595463137997</v>
      </c>
      <c r="H4" s="32"/>
      <c r="I4" s="32"/>
      <c r="J4" s="32">
        <v>84.56540616008036</v>
      </c>
      <c r="K4" s="32">
        <v>114.30425378514781</v>
      </c>
      <c r="L4" s="32">
        <v>125.36444116562154</v>
      </c>
      <c r="M4" s="32">
        <v>107.40021795395724</v>
      </c>
      <c r="N4" s="32">
        <v>116.28901734104046</v>
      </c>
      <c r="O4" s="32">
        <v>83.73</v>
      </c>
      <c r="P4" s="32">
        <v>92.23897237033447</v>
      </c>
      <c r="Q4" s="32"/>
      <c r="R4" s="12">
        <f aca="true" t="shared" si="0" ref="R4:R9">SUM(B4:Q4)</f>
        <v>966.0925890370893</v>
      </c>
    </row>
    <row r="5" spans="1:18" ht="19.5" customHeight="1">
      <c r="A5" s="42" t="s">
        <v>9</v>
      </c>
      <c r="B5" s="32">
        <v>95.20044543429844</v>
      </c>
      <c r="C5" s="32"/>
      <c r="D5" s="32">
        <v>98.91205723259466</v>
      </c>
      <c r="E5" s="32">
        <v>99.85061315496097</v>
      </c>
      <c r="F5" s="32"/>
      <c r="G5" s="32"/>
      <c r="H5" s="32"/>
      <c r="I5" s="32">
        <v>105</v>
      </c>
      <c r="J5" s="32"/>
      <c r="K5" s="32"/>
      <c r="L5" s="32"/>
      <c r="M5" s="32"/>
      <c r="N5" s="32"/>
      <c r="O5" s="32"/>
      <c r="P5" s="32"/>
      <c r="Q5" s="32"/>
      <c r="R5" s="12">
        <f t="shared" si="0"/>
        <v>398.9631158218541</v>
      </c>
    </row>
    <row r="6" spans="1:18" ht="19.5" customHeight="1">
      <c r="A6" s="42" t="s">
        <v>8</v>
      </c>
      <c r="B6" s="32"/>
      <c r="C6" s="32"/>
      <c r="D6" s="32">
        <v>102.51592356687898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>
        <v>62.111111111111114</v>
      </c>
      <c r="R6" s="12">
        <f t="shared" si="0"/>
        <v>164.62703467799008</v>
      </c>
    </row>
    <row r="7" spans="1:18" ht="19.5" customHeight="1">
      <c r="A7" s="42" t="s">
        <v>11</v>
      </c>
      <c r="B7" s="32">
        <v>85.22071307300507</v>
      </c>
      <c r="C7" s="32">
        <v>87.76923076923076</v>
      </c>
      <c r="D7" s="32"/>
      <c r="E7" s="32">
        <v>70.27976766698936</v>
      </c>
      <c r="F7" s="32">
        <v>80.37219730941703</v>
      </c>
      <c r="G7" s="32">
        <v>109.61605584642236</v>
      </c>
      <c r="H7" s="32">
        <v>91.520297136665</v>
      </c>
      <c r="I7" s="32">
        <v>88.29793560445162</v>
      </c>
      <c r="J7" s="32"/>
      <c r="K7" s="32">
        <v>89.98394863563404</v>
      </c>
      <c r="L7" s="32"/>
      <c r="M7" s="32"/>
      <c r="N7" s="32">
        <v>119.62536023054754</v>
      </c>
      <c r="O7" s="32">
        <v>71.5242896425298</v>
      </c>
      <c r="P7" s="32">
        <v>62.90238611713667</v>
      </c>
      <c r="Q7" s="32">
        <v>65.81481481481481</v>
      </c>
      <c r="R7" s="12">
        <f t="shared" si="0"/>
        <v>1022.9269968468441</v>
      </c>
    </row>
    <row r="8" spans="1:18" ht="19.5" customHeight="1">
      <c r="A8" s="41" t="s">
        <v>37</v>
      </c>
      <c r="B8" s="32"/>
      <c r="C8" s="32"/>
      <c r="D8" s="32">
        <v>75.17643746480636</v>
      </c>
      <c r="E8" s="32"/>
      <c r="F8" s="32"/>
      <c r="G8" s="32"/>
      <c r="H8" s="32"/>
      <c r="I8" s="32"/>
      <c r="J8" s="32">
        <v>68.61187507946386</v>
      </c>
      <c r="K8" s="32">
        <v>85.69563033651433</v>
      </c>
      <c r="L8" s="32"/>
      <c r="M8" s="32">
        <v>90.65009767744738</v>
      </c>
      <c r="N8" s="32"/>
      <c r="O8" s="32"/>
      <c r="P8" s="32">
        <v>56.67868597531344</v>
      </c>
      <c r="Q8" s="32">
        <v>49.148148148148145</v>
      </c>
      <c r="R8" s="12">
        <f t="shared" si="0"/>
        <v>425.9608746816935</v>
      </c>
    </row>
    <row r="9" spans="1:18" ht="19.5" customHeight="1">
      <c r="A9" s="41" t="s">
        <v>13</v>
      </c>
      <c r="B9" s="32">
        <v>81.9335142469471</v>
      </c>
      <c r="C9" s="32">
        <v>70.23076923076923</v>
      </c>
      <c r="D9" s="32"/>
      <c r="E9" s="32">
        <v>82.61053837342499</v>
      </c>
      <c r="F9" s="32">
        <v>76.7847533632287</v>
      </c>
      <c r="G9" s="32">
        <v>88.5352018685352</v>
      </c>
      <c r="H9" s="32">
        <v>90.23801815618611</v>
      </c>
      <c r="I9" s="32">
        <v>95.6192236598891</v>
      </c>
      <c r="J9" s="32">
        <v>82.2651705787715</v>
      </c>
      <c r="K9" s="32"/>
      <c r="L9" s="32">
        <v>111.31526271893246</v>
      </c>
      <c r="M9" s="32">
        <v>107.58020477815701</v>
      </c>
      <c r="N9" s="32">
        <v>106.885043263288</v>
      </c>
      <c r="O9" s="32">
        <v>88.2428964252979</v>
      </c>
      <c r="P9" s="32"/>
      <c r="Q9" s="32"/>
      <c r="R9" s="12">
        <f t="shared" si="0"/>
        <v>1082.2405966634274</v>
      </c>
    </row>
    <row r="10" spans="2:17" ht="19.5" customHeight="1">
      <c r="B10" s="18">
        <f aca="true" t="shared" si="1" ref="B10:Q10">SUM(B4,B5,B6,B7,B8,B9)</f>
        <v>262.3546727542506</v>
      </c>
      <c r="C10" s="18">
        <f t="shared" si="1"/>
        <v>230.69230769230768</v>
      </c>
      <c r="D10" s="18">
        <f t="shared" si="1"/>
        <v>276.60441826427996</v>
      </c>
      <c r="E10" s="18">
        <f t="shared" si="1"/>
        <v>252.7409191953753</v>
      </c>
      <c r="F10" s="18">
        <f t="shared" si="1"/>
        <v>229.0089686098655</v>
      </c>
      <c r="G10" s="18">
        <f t="shared" si="1"/>
        <v>295.8072123463375</v>
      </c>
      <c r="H10" s="18">
        <f t="shared" si="1"/>
        <v>181.7583152928511</v>
      </c>
      <c r="I10" s="18">
        <f t="shared" si="1"/>
        <v>288.91715926434074</v>
      </c>
      <c r="J10" s="18">
        <f t="shared" si="1"/>
        <v>235.4424518183157</v>
      </c>
      <c r="K10" s="18">
        <f t="shared" si="1"/>
        <v>289.98383275729617</v>
      </c>
      <c r="L10" s="18">
        <f t="shared" si="1"/>
        <v>236.679703884554</v>
      </c>
      <c r="M10" s="18">
        <f t="shared" si="1"/>
        <v>305.6305204095616</v>
      </c>
      <c r="N10" s="18">
        <f t="shared" si="1"/>
        <v>342.799420834876</v>
      </c>
      <c r="O10" s="18">
        <f t="shared" si="1"/>
        <v>243.49718606782767</v>
      </c>
      <c r="P10" s="18">
        <f t="shared" si="1"/>
        <v>211.82004446278458</v>
      </c>
      <c r="Q10" s="18">
        <f t="shared" si="1"/>
        <v>177.07407407407408</v>
      </c>
    </row>
  </sheetData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3"/>
  </sheetPr>
  <dimension ref="A1:R11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0" customWidth="1"/>
    <col min="2" max="17" width="6.75390625" style="0" customWidth="1"/>
    <col min="18" max="18" width="11.375" style="0" customWidth="1"/>
  </cols>
  <sheetData>
    <row r="1" spans="1:18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0">
        <f>SUM(R4:R9)</f>
        <v>2900.615604185501</v>
      </c>
    </row>
    <row r="3" spans="1:18" ht="45" customHeight="1">
      <c r="A3" s="65" t="s">
        <v>204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4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1" t="s">
        <v>66</v>
      </c>
      <c r="B4" s="32"/>
      <c r="C4" s="32">
        <v>57</v>
      </c>
      <c r="D4" s="32"/>
      <c r="E4" s="32"/>
      <c r="F4" s="32"/>
      <c r="G4" s="32">
        <v>74.91978609625669</v>
      </c>
      <c r="H4" s="32"/>
      <c r="I4" s="32"/>
      <c r="J4" s="32">
        <v>61.876617646187825</v>
      </c>
      <c r="K4" s="32">
        <v>82.73381294964028</v>
      </c>
      <c r="L4" s="32">
        <v>102.60066709904568</v>
      </c>
      <c r="M4" s="32">
        <v>89.55020808878456</v>
      </c>
      <c r="N4" s="32">
        <v>88.9108129439621</v>
      </c>
      <c r="O4" s="32">
        <v>76.05224564619616</v>
      </c>
      <c r="P4" s="32"/>
      <c r="Q4" s="32"/>
      <c r="R4" s="12">
        <f aca="true" t="shared" si="0" ref="R4:R9">SUM(B4:Q4)</f>
        <v>633.6441504700733</v>
      </c>
    </row>
    <row r="5" spans="1:18" ht="19.5" customHeight="1">
      <c r="A5" s="42" t="s">
        <v>14</v>
      </c>
      <c r="B5" s="32">
        <v>86.25537403267413</v>
      </c>
      <c r="C5" s="32">
        <v>51.153846153846146</v>
      </c>
      <c r="D5" s="32">
        <v>93.12525383803103</v>
      </c>
      <c r="E5" s="32">
        <v>67.95327102803739</v>
      </c>
      <c r="F5" s="32">
        <v>72.30044843049326</v>
      </c>
      <c r="G5" s="32"/>
      <c r="H5" s="32"/>
      <c r="I5" s="32"/>
      <c r="J5" s="32">
        <v>79.8126140774571</v>
      </c>
      <c r="K5" s="32"/>
      <c r="L5" s="32">
        <v>109.20206938527085</v>
      </c>
      <c r="M5" s="32"/>
      <c r="N5" s="32"/>
      <c r="O5" s="32">
        <v>70.90100824931255</v>
      </c>
      <c r="P5" s="32">
        <v>62.07583698791314</v>
      </c>
      <c r="Q5" s="32"/>
      <c r="R5" s="12">
        <f t="shared" si="0"/>
        <v>692.7797221830356</v>
      </c>
    </row>
    <row r="6" spans="1:18" ht="19.5" customHeight="1">
      <c r="A6" s="41" t="s">
        <v>6</v>
      </c>
      <c r="B6" s="32">
        <v>70.54913294797689</v>
      </c>
      <c r="C6" s="32"/>
      <c r="D6" s="32">
        <v>79.26137502505512</v>
      </c>
      <c r="E6" s="32">
        <v>52.67124070897657</v>
      </c>
      <c r="F6" s="32"/>
      <c r="G6" s="32"/>
      <c r="H6" s="32"/>
      <c r="I6" s="32">
        <v>63.127815982926265</v>
      </c>
      <c r="J6" s="32">
        <v>74.81688410676888</v>
      </c>
      <c r="K6" s="32"/>
      <c r="L6" s="32">
        <v>107.47209279270348</v>
      </c>
      <c r="M6" s="32">
        <v>95.4847354928921</v>
      </c>
      <c r="N6" s="32"/>
      <c r="O6" s="32"/>
      <c r="P6" s="32"/>
      <c r="Q6" s="32">
        <v>67.66666666666666</v>
      </c>
      <c r="R6" s="12">
        <f t="shared" si="0"/>
        <v>611.049943723966</v>
      </c>
    </row>
    <row r="7" spans="1:18" ht="19.5" customHeight="1">
      <c r="A7" s="42" t="s">
        <v>12</v>
      </c>
      <c r="B7" s="32"/>
      <c r="C7" s="32"/>
      <c r="D7" s="32">
        <v>76.24944278163409</v>
      </c>
      <c r="E7" s="32"/>
      <c r="F7" s="32"/>
      <c r="G7" s="32">
        <v>91.34421674192428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12">
        <f t="shared" si="0"/>
        <v>167.59365952355836</v>
      </c>
    </row>
    <row r="8" spans="1:18" ht="19.5" customHeight="1">
      <c r="A8" s="41" t="s">
        <v>83</v>
      </c>
      <c r="B8" s="32">
        <v>39.96977920315777</v>
      </c>
      <c r="C8" s="32"/>
      <c r="D8" s="32"/>
      <c r="E8" s="32"/>
      <c r="F8" s="32">
        <v>65.12556053811659</v>
      </c>
      <c r="G8" s="32"/>
      <c r="H8" s="32">
        <v>65.4208597377592</v>
      </c>
      <c r="I8" s="32"/>
      <c r="J8" s="32"/>
      <c r="K8" s="32">
        <v>56.20260171602547</v>
      </c>
      <c r="L8" s="32"/>
      <c r="M8" s="32"/>
      <c r="N8" s="32"/>
      <c r="O8" s="32">
        <v>64.15490375802017</v>
      </c>
      <c r="P8" s="32"/>
      <c r="Q8" s="32"/>
      <c r="R8" s="12">
        <f t="shared" si="0"/>
        <v>290.8737049530792</v>
      </c>
    </row>
    <row r="9" spans="1:18" ht="19.5" customHeight="1">
      <c r="A9" s="42" t="s">
        <v>202</v>
      </c>
      <c r="B9" s="32"/>
      <c r="C9" s="32">
        <v>100.38461538461539</v>
      </c>
      <c r="D9" s="32"/>
      <c r="E9" s="32">
        <v>73.08874546187981</v>
      </c>
      <c r="F9" s="32">
        <v>79.9237668161435</v>
      </c>
      <c r="G9" s="32">
        <v>76.33571036752606</v>
      </c>
      <c r="H9" s="32">
        <v>90.48453505851192</v>
      </c>
      <c r="I9" s="32">
        <v>84.45705024311187</v>
      </c>
      <c r="J9" s="32"/>
      <c r="K9" s="32"/>
      <c r="L9" s="32"/>
      <c r="M9" s="32"/>
      <c r="N9" s="32"/>
      <c r="O9" s="32"/>
      <c r="P9" s="32"/>
      <c r="Q9" s="32"/>
      <c r="R9" s="12">
        <f t="shared" si="0"/>
        <v>504.6744233317886</v>
      </c>
    </row>
    <row r="10" spans="1:18" ht="19.5" customHeight="1">
      <c r="A10" s="3"/>
      <c r="B10" s="18">
        <f aca="true" t="shared" si="1" ref="B10:Q10">SUM(B4,B5,B6,B7,B8,B9)</f>
        <v>196.77428618380878</v>
      </c>
      <c r="C10" s="18">
        <f t="shared" si="1"/>
        <v>208.53846153846155</v>
      </c>
      <c r="D10" s="18">
        <f t="shared" si="1"/>
        <v>248.63607164472023</v>
      </c>
      <c r="E10" s="18">
        <f t="shared" si="1"/>
        <v>193.71325719889376</v>
      </c>
      <c r="F10" s="18">
        <f t="shared" si="1"/>
        <v>217.34977578475332</v>
      </c>
      <c r="G10" s="18">
        <f t="shared" si="1"/>
        <v>242.59971320570702</v>
      </c>
      <c r="H10" s="18">
        <f t="shared" si="1"/>
        <v>155.90539479627114</v>
      </c>
      <c r="I10" s="18">
        <f t="shared" si="1"/>
        <v>147.58486622603812</v>
      </c>
      <c r="J10" s="18">
        <f>SUM(J4,J5,J6,J7,J8,J9)</f>
        <v>216.50611583041382</v>
      </c>
      <c r="K10" s="18">
        <f t="shared" si="1"/>
        <v>138.93641466566575</v>
      </c>
      <c r="L10" s="18">
        <f t="shared" si="1"/>
        <v>319.27482927702</v>
      </c>
      <c r="M10" s="18">
        <f t="shared" si="1"/>
        <v>185.03494358167666</v>
      </c>
      <c r="N10" s="18">
        <f t="shared" si="1"/>
        <v>88.9108129439621</v>
      </c>
      <c r="O10" s="18">
        <f t="shared" si="1"/>
        <v>211.10815765352888</v>
      </c>
      <c r="P10" s="18">
        <f t="shared" si="1"/>
        <v>62.07583698791314</v>
      </c>
      <c r="Q10" s="18">
        <f t="shared" si="1"/>
        <v>67.66666666666666</v>
      </c>
      <c r="R10" s="3"/>
    </row>
    <row r="11" spans="1:18" ht="19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4136.883458683338</v>
      </c>
    </row>
    <row r="3" spans="1:18" ht="45" customHeight="1">
      <c r="A3" s="65" t="s">
        <v>58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20</v>
      </c>
    </row>
    <row r="4" spans="1:18" ht="19.5" customHeight="1">
      <c r="A4" s="42" t="s">
        <v>171</v>
      </c>
      <c r="B4" s="32">
        <v>103.6086956521739</v>
      </c>
      <c r="C4" s="32">
        <v>100.6923076923077</v>
      </c>
      <c r="D4" s="32">
        <v>111.75082989638868</v>
      </c>
      <c r="E4" s="32"/>
      <c r="F4" s="32">
        <v>74.99103139013454</v>
      </c>
      <c r="G4" s="32">
        <v>115.18072289156628</v>
      </c>
      <c r="H4" s="32">
        <v>104.48700820396803</v>
      </c>
      <c r="I4" s="32">
        <v>92.09362231302187</v>
      </c>
      <c r="J4" s="32">
        <v>97.32701894317049</v>
      </c>
      <c r="K4" s="32"/>
      <c r="L4" s="32">
        <v>120.39965095986038</v>
      </c>
      <c r="M4" s="32">
        <v>101.51151024538326</v>
      </c>
      <c r="N4" s="32">
        <v>128.15886375591796</v>
      </c>
      <c r="O4" s="32"/>
      <c r="P4" s="32"/>
      <c r="Q4" s="32">
        <v>72.60493827160494</v>
      </c>
      <c r="R4" s="12">
        <f aca="true" t="shared" si="0" ref="R4:R9">SUM(B4:Q4)</f>
        <v>1222.8062002154982</v>
      </c>
    </row>
    <row r="5" spans="1:18" ht="19.5" customHeight="1">
      <c r="A5" s="41" t="s">
        <v>22</v>
      </c>
      <c r="B5" s="32">
        <v>95.28662420382166</v>
      </c>
      <c r="C5" s="32"/>
      <c r="D5" s="32"/>
      <c r="E5" s="32">
        <v>61.71916187901319</v>
      </c>
      <c r="F5" s="32">
        <v>74.54260089686099</v>
      </c>
      <c r="G5" s="32">
        <v>76.5840220385675</v>
      </c>
      <c r="H5" s="32">
        <v>75.88420455900625</v>
      </c>
      <c r="I5" s="32">
        <v>75.88635049161365</v>
      </c>
      <c r="J5" s="32">
        <v>72.98466892941379</v>
      </c>
      <c r="K5" s="32">
        <v>85.00994035785288</v>
      </c>
      <c r="L5" s="32"/>
      <c r="M5" s="32">
        <v>93.965910386501</v>
      </c>
      <c r="N5" s="32"/>
      <c r="O5" s="32"/>
      <c r="P5" s="32">
        <v>54.30992196209587</v>
      </c>
      <c r="Q5" s="32">
        <v>74.4567901234568</v>
      </c>
      <c r="R5" s="12">
        <f t="shared" si="0"/>
        <v>840.6301958282036</v>
      </c>
    </row>
    <row r="6" spans="1:18" ht="19.5" customHeight="1">
      <c r="A6" s="42" t="s">
        <v>84</v>
      </c>
      <c r="B6" s="32"/>
      <c r="C6" s="32">
        <v>97</v>
      </c>
      <c r="D6" s="32">
        <v>96.86228615201294</v>
      </c>
      <c r="E6" s="32">
        <v>79.2395787626152</v>
      </c>
      <c r="F6" s="32">
        <v>77.68161434977578</v>
      </c>
      <c r="G6" s="32">
        <v>105.22821576763488</v>
      </c>
      <c r="H6" s="32">
        <v>99.45219628640699</v>
      </c>
      <c r="I6" s="32"/>
      <c r="J6" s="32">
        <v>86.13058556640098</v>
      </c>
      <c r="K6" s="32"/>
      <c r="L6" s="32"/>
      <c r="M6" s="32">
        <v>112.16138328530262</v>
      </c>
      <c r="N6" s="32"/>
      <c r="O6" s="32">
        <v>82.98166819431715</v>
      </c>
      <c r="P6" s="32"/>
      <c r="Q6" s="32"/>
      <c r="R6" s="12">
        <f t="shared" si="0"/>
        <v>836.7375283644665</v>
      </c>
    </row>
    <row r="7" spans="1:18" ht="19.5" customHeight="1">
      <c r="A7" s="42" t="s">
        <v>33</v>
      </c>
      <c r="B7" s="32"/>
      <c r="C7" s="32"/>
      <c r="D7" s="32"/>
      <c r="E7" s="32">
        <v>80.10228533392501</v>
      </c>
      <c r="F7" s="32"/>
      <c r="G7" s="32"/>
      <c r="H7" s="32"/>
      <c r="I7" s="32">
        <v>89.27159432746026</v>
      </c>
      <c r="J7" s="32"/>
      <c r="K7" s="32"/>
      <c r="L7" s="32"/>
      <c r="M7" s="32"/>
      <c r="N7" s="32"/>
      <c r="O7" s="32">
        <v>76.96883593033915</v>
      </c>
      <c r="P7" s="32">
        <v>79.16880430285478</v>
      </c>
      <c r="Q7" s="32">
        <v>71.37037037037037</v>
      </c>
      <c r="R7" s="12">
        <f t="shared" si="0"/>
        <v>396.88189026494956</v>
      </c>
    </row>
    <row r="8" spans="1:18" ht="19.5" customHeight="1">
      <c r="A8" s="42" t="s">
        <v>62</v>
      </c>
      <c r="B8" s="32">
        <v>94.57345971563981</v>
      </c>
      <c r="C8" s="32"/>
      <c r="D8" s="32"/>
      <c r="E8" s="32"/>
      <c r="F8" s="32"/>
      <c r="G8" s="32"/>
      <c r="H8" s="32"/>
      <c r="I8" s="32"/>
      <c r="J8" s="32"/>
      <c r="K8" s="32">
        <v>87.18027734976887</v>
      </c>
      <c r="L8" s="32">
        <v>114.76771524980951</v>
      </c>
      <c r="M8" s="32"/>
      <c r="N8" s="32">
        <v>120.47272727272728</v>
      </c>
      <c r="O8" s="32"/>
      <c r="P8" s="32"/>
      <c r="Q8" s="32"/>
      <c r="R8" s="12">
        <f t="shared" si="0"/>
        <v>416.9941795879455</v>
      </c>
    </row>
    <row r="9" spans="1:18" ht="19.5" customHeight="1">
      <c r="A9" s="41" t="s">
        <v>21</v>
      </c>
      <c r="B9" s="32"/>
      <c r="C9" s="32">
        <v>72.6923076923077</v>
      </c>
      <c r="D9" s="32">
        <v>59.908250455245835</v>
      </c>
      <c r="E9" s="32"/>
      <c r="F9" s="32"/>
      <c r="G9" s="32"/>
      <c r="H9" s="32"/>
      <c r="I9" s="32"/>
      <c r="J9" s="32"/>
      <c r="K9" s="32">
        <v>80.35994462390401</v>
      </c>
      <c r="L9" s="32">
        <v>96.72582287071599</v>
      </c>
      <c r="M9" s="32"/>
      <c r="N9" s="32"/>
      <c r="O9" s="32">
        <v>72.78918423464712</v>
      </c>
      <c r="P9" s="32">
        <v>40.35795454545455</v>
      </c>
      <c r="Q9" s="32"/>
      <c r="R9" s="12">
        <f t="shared" si="0"/>
        <v>422.8334644222752</v>
      </c>
    </row>
    <row r="10" spans="2:17" ht="19.5" customHeight="1">
      <c r="B10" s="18">
        <f aca="true" t="shared" si="1" ref="B10:Q10">SUM(B4,B5,B6,B7,B8,B9)</f>
        <v>293.4687795716354</v>
      </c>
      <c r="C10" s="18">
        <f t="shared" si="1"/>
        <v>270.38461538461536</v>
      </c>
      <c r="D10" s="18">
        <f t="shared" si="1"/>
        <v>268.52136650364747</v>
      </c>
      <c r="E10" s="18">
        <f t="shared" si="1"/>
        <v>221.0610259755534</v>
      </c>
      <c r="F10" s="18">
        <f t="shared" si="1"/>
        <v>227.21524663677133</v>
      </c>
      <c r="G10" s="18">
        <f t="shared" si="1"/>
        <v>296.99296069776864</v>
      </c>
      <c r="H10" s="18">
        <f t="shared" si="1"/>
        <v>279.82340904938127</v>
      </c>
      <c r="I10" s="18">
        <f t="shared" si="1"/>
        <v>257.2515671320958</v>
      </c>
      <c r="J10" s="18">
        <f t="shared" si="1"/>
        <v>256.44227343898524</v>
      </c>
      <c r="K10" s="18">
        <f t="shared" si="1"/>
        <v>252.55016233152577</v>
      </c>
      <c r="L10" s="18">
        <f t="shared" si="1"/>
        <v>331.89318908038587</v>
      </c>
      <c r="M10" s="18">
        <f t="shared" si="1"/>
        <v>307.63880391718686</v>
      </c>
      <c r="N10" s="18">
        <f t="shared" si="1"/>
        <v>248.63159102864523</v>
      </c>
      <c r="O10" s="18">
        <f t="shared" si="1"/>
        <v>232.73968835930344</v>
      </c>
      <c r="P10" s="18">
        <f t="shared" si="1"/>
        <v>173.8366808104052</v>
      </c>
      <c r="Q10" s="18">
        <f t="shared" si="1"/>
        <v>218.4320987654321</v>
      </c>
    </row>
  </sheetData>
  <printOptions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858.6110080450483</v>
      </c>
    </row>
    <row r="3" spans="1:18" ht="45" customHeight="1">
      <c r="A3" s="65" t="s">
        <v>42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1" t="s">
        <v>46</v>
      </c>
      <c r="B4" s="32"/>
      <c r="C4" s="32">
        <v>75.76923076923076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>
        <v>28.77777777777778</v>
      </c>
      <c r="R4" s="12">
        <f aca="true" t="shared" si="0" ref="R4:R9">SUM(B4:Q4)</f>
        <v>104.54700854700855</v>
      </c>
    </row>
    <row r="5" spans="1:18" ht="19.5" customHeight="1">
      <c r="A5" s="42" t="s">
        <v>44</v>
      </c>
      <c r="B5" s="32"/>
      <c r="C5" s="32">
        <v>88.07692307692308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12">
        <f t="shared" si="0"/>
        <v>88.07692307692308</v>
      </c>
    </row>
    <row r="6" spans="1:18" ht="19.5" customHeight="1">
      <c r="A6" s="42" t="s">
        <v>43</v>
      </c>
      <c r="B6" s="32">
        <v>75.34739454094293</v>
      </c>
      <c r="C6" s="32">
        <v>74.53846153846155</v>
      </c>
      <c r="D6" s="32">
        <v>72.65495743915596</v>
      </c>
      <c r="E6" s="32"/>
      <c r="F6" s="32">
        <v>88.4439461883408</v>
      </c>
      <c r="G6" s="32"/>
      <c r="H6" s="32">
        <v>79.09279363197096</v>
      </c>
      <c r="I6" s="32"/>
      <c r="J6" s="32"/>
      <c r="K6" s="32"/>
      <c r="L6" s="32"/>
      <c r="M6" s="32">
        <v>87.36725435611919</v>
      </c>
      <c r="N6" s="32"/>
      <c r="O6" s="32"/>
      <c r="P6" s="32"/>
      <c r="Q6" s="32">
        <v>54.70370370370371</v>
      </c>
      <c r="R6" s="12">
        <f t="shared" si="0"/>
        <v>532.1485113986951</v>
      </c>
    </row>
    <row r="7" spans="1:18" ht="19.5" customHeight="1">
      <c r="A7" s="41" t="s">
        <v>138</v>
      </c>
      <c r="B7" s="32"/>
      <c r="C7" s="32"/>
      <c r="D7" s="32"/>
      <c r="E7" s="32"/>
      <c r="F7" s="32">
        <v>63.78026905829597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12">
        <f t="shared" si="0"/>
        <v>63.78026905829597</v>
      </c>
    </row>
    <row r="8" spans="1:18" ht="19.5" customHeight="1">
      <c r="A8" s="41" t="s">
        <v>45</v>
      </c>
      <c r="B8" s="32"/>
      <c r="C8" s="32"/>
      <c r="D8" s="32"/>
      <c r="E8" s="32"/>
      <c r="F8" s="32">
        <v>70.05829596412556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12">
        <f t="shared" si="0"/>
        <v>70.05829596412556</v>
      </c>
    </row>
    <row r="9" spans="1:18" ht="19.5" customHeight="1">
      <c r="A9" s="6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12">
        <f t="shared" si="0"/>
        <v>0</v>
      </c>
    </row>
    <row r="10" spans="2:17" ht="19.5" customHeight="1">
      <c r="B10" s="18">
        <f aca="true" t="shared" si="1" ref="B10:Q10">SUM(B4,B5,B6,B7,B8,B9)</f>
        <v>75.34739454094293</v>
      </c>
      <c r="C10" s="18">
        <f t="shared" si="1"/>
        <v>238.3846153846154</v>
      </c>
      <c r="D10" s="18">
        <f t="shared" si="1"/>
        <v>72.65495743915596</v>
      </c>
      <c r="E10" s="18">
        <f t="shared" si="1"/>
        <v>0</v>
      </c>
      <c r="F10" s="18">
        <f t="shared" si="1"/>
        <v>222.28251121076235</v>
      </c>
      <c r="G10" s="18">
        <f t="shared" si="1"/>
        <v>0</v>
      </c>
      <c r="H10" s="18">
        <f t="shared" si="1"/>
        <v>79.09279363197096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87.36725435611919</v>
      </c>
      <c r="N10" s="18">
        <f t="shared" si="1"/>
        <v>0</v>
      </c>
      <c r="O10" s="18">
        <f t="shared" si="1"/>
        <v>0</v>
      </c>
      <c r="P10" s="18">
        <f t="shared" si="1"/>
        <v>0</v>
      </c>
      <c r="Q10" s="18">
        <f t="shared" si="1"/>
        <v>83.4814814814815</v>
      </c>
    </row>
  </sheetData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I138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80" t="s">
        <v>61</v>
      </c>
      <c r="B1" s="81"/>
      <c r="C1" s="81"/>
      <c r="D1" s="82"/>
    </row>
    <row r="2" spans="1:4" ht="12.75">
      <c r="A2" s="50"/>
      <c r="B2" s="50" t="s">
        <v>0</v>
      </c>
      <c r="C2" s="50" t="s">
        <v>1</v>
      </c>
      <c r="D2" s="50" t="s">
        <v>2</v>
      </c>
    </row>
    <row r="3" spans="1:9" ht="23.25" customHeight="1">
      <c r="A3" s="51" t="s">
        <v>102</v>
      </c>
      <c r="B3" s="66" t="s">
        <v>58</v>
      </c>
      <c r="C3" s="67">
        <f>'NÁHRADNÍ TERMÍN'!C10</f>
        <v>270.38461538461536</v>
      </c>
      <c r="D3" s="69">
        <f aca="true" t="shared" si="0" ref="D3:D12">C3-C$3</f>
        <v>0</v>
      </c>
      <c r="H3" s="4"/>
      <c r="I3" s="5"/>
    </row>
    <row r="4" spans="1:4" ht="23.25" customHeight="1">
      <c r="A4" s="51" t="s">
        <v>103</v>
      </c>
      <c r="B4" s="70" t="s">
        <v>3</v>
      </c>
      <c r="C4" s="67">
        <f>'PROPÁNAJÁNA TEAM'!C10</f>
        <v>266.0769230769231</v>
      </c>
      <c r="D4" s="69">
        <f t="shared" si="0"/>
        <v>-4.307692307692264</v>
      </c>
    </row>
    <row r="5" spans="1:4" ht="23.25" customHeight="1">
      <c r="A5" s="51" t="s">
        <v>104</v>
      </c>
      <c r="B5" s="66" t="s">
        <v>131</v>
      </c>
      <c r="C5" s="67">
        <f>'ŠNEČEK TEAM'!C10</f>
        <v>255</v>
      </c>
      <c r="D5" s="69">
        <f t="shared" si="0"/>
        <v>-15.384615384615358</v>
      </c>
    </row>
    <row r="6" spans="1:4" ht="23.25" customHeight="1">
      <c r="A6" s="51" t="s">
        <v>105</v>
      </c>
      <c r="B6" s="46" t="s">
        <v>42</v>
      </c>
      <c r="C6" s="47">
        <f>'OKLAHOMA TEAM'!C10</f>
        <v>238.3846153846154</v>
      </c>
      <c r="D6" s="49">
        <f t="shared" si="0"/>
        <v>-31.99999999999997</v>
      </c>
    </row>
    <row r="7" spans="1:7" ht="23.25" customHeight="1">
      <c r="A7" s="51" t="s">
        <v>106</v>
      </c>
      <c r="B7" s="46" t="s">
        <v>4</v>
      </c>
      <c r="C7" s="47">
        <f>'ŠVANDA TEAM'!C10</f>
        <v>230.99999999999997</v>
      </c>
      <c r="D7" s="49">
        <f t="shared" si="0"/>
        <v>-39.38461538461539</v>
      </c>
      <c r="G7" s="7"/>
    </row>
    <row r="8" spans="1:4" ht="23.25" customHeight="1">
      <c r="A8" s="51" t="s">
        <v>107</v>
      </c>
      <c r="B8" s="46" t="s">
        <v>133</v>
      </c>
      <c r="C8" s="47">
        <f>'K3 SPORT HVĚZDY'!C10</f>
        <v>230.69230769230768</v>
      </c>
      <c r="D8" s="49">
        <f t="shared" si="0"/>
        <v>-39.69230769230768</v>
      </c>
    </row>
    <row r="9" spans="1:4" ht="23.25" customHeight="1">
      <c r="A9" s="51" t="s">
        <v>108</v>
      </c>
      <c r="B9" s="46" t="s">
        <v>94</v>
      </c>
      <c r="C9" s="47">
        <f>'SK TERMIT'!C10</f>
        <v>224.84615384615387</v>
      </c>
      <c r="D9" s="49">
        <f t="shared" si="0"/>
        <v>-45.53846153846149</v>
      </c>
    </row>
    <row r="10" spans="1:4" ht="23.25" customHeight="1">
      <c r="A10" s="51" t="s">
        <v>109</v>
      </c>
      <c r="B10" s="46" t="s">
        <v>150</v>
      </c>
      <c r="C10" s="47">
        <f>'BOD ZLOMU'!C10</f>
        <v>222.38461538461536</v>
      </c>
      <c r="D10" s="49">
        <f t="shared" si="0"/>
        <v>-48</v>
      </c>
    </row>
    <row r="11" spans="1:4" ht="23.25" customHeight="1">
      <c r="A11" s="51" t="s">
        <v>110</v>
      </c>
      <c r="B11" s="46" t="s">
        <v>68</v>
      </c>
      <c r="C11" s="47">
        <f>'CHEECHOO TEAM'!C10</f>
        <v>220.53846153846152</v>
      </c>
      <c r="D11" s="49">
        <f t="shared" si="0"/>
        <v>-49.84615384615384</v>
      </c>
    </row>
    <row r="12" spans="1:4" ht="23.25" customHeight="1">
      <c r="A12" s="51" t="s">
        <v>111</v>
      </c>
      <c r="B12" s="46" t="s">
        <v>162</v>
      </c>
      <c r="C12" s="47">
        <f>'TRENÝRKOVÁ SKUPINKA'!C10</f>
        <v>215.61538461538464</v>
      </c>
      <c r="D12" s="49">
        <f t="shared" si="0"/>
        <v>-54.76923076923072</v>
      </c>
    </row>
    <row r="13" spans="1:4" ht="23.25" customHeight="1">
      <c r="A13" s="51" t="s">
        <v>112</v>
      </c>
      <c r="B13" s="46" t="s">
        <v>175</v>
      </c>
      <c r="C13" s="47">
        <f>'SK METEOR BRNO 1'!C10</f>
        <v>214.0769230769231</v>
      </c>
      <c r="D13" s="49">
        <f aca="true" t="shared" si="1" ref="D13:D25">C13-C$3</f>
        <v>-56.307692307692264</v>
      </c>
    </row>
    <row r="14" spans="1:4" ht="23.25" customHeight="1">
      <c r="A14" s="51" t="s">
        <v>113</v>
      </c>
      <c r="B14" s="46" t="s">
        <v>204</v>
      </c>
      <c r="C14" s="47">
        <f>'K3 SPORT NÁM JE TO JEDNO'!C10</f>
        <v>208.53846153846155</v>
      </c>
      <c r="D14" s="49">
        <f t="shared" si="1"/>
        <v>-61.84615384615381</v>
      </c>
    </row>
    <row r="15" spans="1:4" ht="23.25" customHeight="1">
      <c r="A15" s="51" t="s">
        <v>114</v>
      </c>
      <c r="B15" s="46" t="s">
        <v>168</v>
      </c>
      <c r="C15" s="47">
        <f>HERKY!C10</f>
        <v>199.9230769230769</v>
      </c>
      <c r="D15" s="49">
        <f t="shared" si="1"/>
        <v>-70.46153846153845</v>
      </c>
    </row>
    <row r="16" spans="1:4" ht="23.25" customHeight="1">
      <c r="A16" s="51" t="s">
        <v>115</v>
      </c>
      <c r="B16" s="46" t="s">
        <v>34</v>
      </c>
      <c r="C16" s="47">
        <f>'JEN TAK TAK'!C10</f>
        <v>183.30692307692308</v>
      </c>
      <c r="D16" s="49">
        <f t="shared" si="1"/>
        <v>-87.07769230769227</v>
      </c>
    </row>
    <row r="17" spans="1:4" ht="23.25" customHeight="1">
      <c r="A17" s="51" t="s">
        <v>116</v>
      </c>
      <c r="B17" s="46" t="s">
        <v>145</v>
      </c>
      <c r="C17" s="47">
        <f>'SAJDA TEAM'!C10</f>
        <v>189.46153846153845</v>
      </c>
      <c r="D17" s="49">
        <f t="shared" si="1"/>
        <v>-80.9230769230769</v>
      </c>
    </row>
    <row r="18" spans="1:4" ht="23.25" customHeight="1">
      <c r="A18" s="51" t="s">
        <v>117</v>
      </c>
      <c r="B18" s="46" t="s">
        <v>64</v>
      </c>
      <c r="C18" s="47">
        <f>'PARDAL´S TEAM'!C10</f>
        <v>182.07692307692307</v>
      </c>
      <c r="D18" s="49">
        <f t="shared" si="1"/>
        <v>-88.30769230769229</v>
      </c>
    </row>
    <row r="19" spans="1:4" ht="23.25" customHeight="1">
      <c r="A19" s="51" t="s">
        <v>118</v>
      </c>
      <c r="B19" s="46" t="s">
        <v>165</v>
      </c>
      <c r="C19" s="47">
        <f>'BEZ DECHU'!C10</f>
        <v>174.3846153846154</v>
      </c>
      <c r="D19" s="49">
        <f t="shared" si="1"/>
        <v>-95.99999999999997</v>
      </c>
    </row>
    <row r="20" spans="1:4" ht="23.25" customHeight="1">
      <c r="A20" s="51" t="s">
        <v>119</v>
      </c>
      <c r="B20" s="46" t="s">
        <v>193</v>
      </c>
      <c r="C20" s="47">
        <f>'SK METEOR BRNO A'!C10</f>
        <v>174.38461538461536</v>
      </c>
      <c r="D20" s="49">
        <f t="shared" si="1"/>
        <v>-96</v>
      </c>
    </row>
    <row r="21" spans="1:4" ht="23.25" customHeight="1">
      <c r="A21" s="51" t="s">
        <v>120</v>
      </c>
      <c r="B21" s="46" t="s">
        <v>187</v>
      </c>
      <c r="C21" s="47">
        <f>'FANCLUB LEOŠE KLÉMY'!C10</f>
        <v>150.38461538461536</v>
      </c>
      <c r="D21" s="49">
        <f t="shared" si="1"/>
        <v>-120</v>
      </c>
    </row>
    <row r="22" spans="1:4" ht="23.25" customHeight="1">
      <c r="A22" s="51" t="s">
        <v>121</v>
      </c>
      <c r="B22" s="46" t="s">
        <v>172</v>
      </c>
      <c r="C22" s="47">
        <f>JUNIORKA!C10</f>
        <v>124.46153846153847</v>
      </c>
      <c r="D22" s="49">
        <f t="shared" si="1"/>
        <v>-145.9230769230769</v>
      </c>
    </row>
    <row r="23" spans="1:4" ht="23.25" customHeight="1">
      <c r="A23" s="51" t="s">
        <v>157</v>
      </c>
      <c r="B23" s="46" t="s">
        <v>50</v>
      </c>
      <c r="C23" s="47">
        <f>'SOKOLÍ PERO'!C10</f>
        <v>123.23076923076923</v>
      </c>
      <c r="D23" s="49">
        <f t="shared" si="1"/>
        <v>-147.15384615384613</v>
      </c>
    </row>
    <row r="24" spans="1:4" ht="23.25" customHeight="1">
      <c r="A24" s="51" t="s">
        <v>200</v>
      </c>
      <c r="B24" s="46" t="s">
        <v>180</v>
      </c>
      <c r="C24" s="47">
        <f>'JAKO VÍNO'!C10</f>
        <v>122.3076923076923</v>
      </c>
      <c r="D24" s="49">
        <f t="shared" si="1"/>
        <v>-148.07692307692304</v>
      </c>
    </row>
    <row r="25" spans="1:4" ht="23.25" customHeight="1">
      <c r="A25" s="51" t="s">
        <v>201</v>
      </c>
      <c r="B25" s="46" t="s">
        <v>86</v>
      </c>
      <c r="C25" s="47">
        <f>VĚTROPLAŠI!C10</f>
        <v>35.15384615384615</v>
      </c>
      <c r="D25" s="49">
        <f t="shared" si="1"/>
        <v>-235.2307692307692</v>
      </c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2287.3953768371184</v>
      </c>
    </row>
    <row r="3" spans="1:18" ht="45" customHeight="1">
      <c r="A3" s="65" t="s">
        <v>64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2" t="s">
        <v>174</v>
      </c>
      <c r="B4" s="32"/>
      <c r="C4" s="32"/>
      <c r="D4" s="32">
        <v>77.87096352464374</v>
      </c>
      <c r="E4" s="32">
        <v>66.93744250229992</v>
      </c>
      <c r="F4" s="32"/>
      <c r="G4" s="32">
        <v>81.81161600962986</v>
      </c>
      <c r="H4" s="32">
        <v>82.8024735034117</v>
      </c>
      <c r="I4" s="32"/>
      <c r="J4" s="32"/>
      <c r="K4" s="32">
        <v>79.45454545454547</v>
      </c>
      <c r="L4" s="32"/>
      <c r="M4" s="32"/>
      <c r="N4" s="32">
        <v>92.07584830339323</v>
      </c>
      <c r="O4" s="32"/>
      <c r="P4" s="32"/>
      <c r="Q4" s="32">
        <v>64.58024691358025</v>
      </c>
      <c r="R4" s="12">
        <f aca="true" t="shared" si="0" ref="R4:R9">SUM(B4:Q4)</f>
        <v>545.5331362115041</v>
      </c>
    </row>
    <row r="5" spans="1:18" ht="19.5" customHeight="1">
      <c r="A5" s="42" t="s">
        <v>40</v>
      </c>
      <c r="B5" s="32"/>
      <c r="C5" s="32"/>
      <c r="D5" s="32">
        <v>101.79722046746684</v>
      </c>
      <c r="E5" s="32"/>
      <c r="F5" s="32">
        <v>71.85201793721974</v>
      </c>
      <c r="G5" s="32"/>
      <c r="H5" s="32"/>
      <c r="I5" s="32"/>
      <c r="J5" s="32"/>
      <c r="K5" s="32"/>
      <c r="L5" s="32"/>
      <c r="M5" s="32"/>
      <c r="N5" s="32"/>
      <c r="O5" s="32"/>
      <c r="P5" s="32">
        <v>62.67585089141005</v>
      </c>
      <c r="Q5" s="32"/>
      <c r="R5" s="12">
        <f t="shared" si="0"/>
        <v>236.32508929609662</v>
      </c>
    </row>
    <row r="6" spans="1:18" ht="19.5" customHeight="1">
      <c r="A6" s="42" t="s">
        <v>39</v>
      </c>
      <c r="B6" s="32">
        <v>80.66052842273821</v>
      </c>
      <c r="C6" s="32">
        <v>49.61538461538461</v>
      </c>
      <c r="D6" s="32">
        <v>89.94740123120081</v>
      </c>
      <c r="E6" s="32">
        <v>76.93617021276597</v>
      </c>
      <c r="F6" s="32"/>
      <c r="G6" s="32">
        <v>92.86271727562966</v>
      </c>
      <c r="H6" s="32">
        <v>78.14807829683694</v>
      </c>
      <c r="I6" s="32"/>
      <c r="J6" s="32"/>
      <c r="K6" s="32"/>
      <c r="L6" s="32">
        <v>105.7061556329849</v>
      </c>
      <c r="M6" s="32">
        <v>99.33030228557386</v>
      </c>
      <c r="N6" s="32">
        <v>107.0119686339249</v>
      </c>
      <c r="O6" s="32"/>
      <c r="P6" s="32">
        <v>53.461397898583826</v>
      </c>
      <c r="Q6" s="32"/>
      <c r="R6" s="12">
        <f t="shared" si="0"/>
        <v>833.6801045056238</v>
      </c>
    </row>
    <row r="7" spans="1:18" ht="19.5" customHeight="1">
      <c r="A7" s="41" t="s">
        <v>137</v>
      </c>
      <c r="B7" s="32"/>
      <c r="C7" s="32">
        <v>41.30769230769231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12">
        <f t="shared" si="0"/>
        <v>41.30769230769231</v>
      </c>
    </row>
    <row r="8" spans="1:18" ht="19.5" customHeight="1">
      <c r="A8" s="42" t="s">
        <v>38</v>
      </c>
      <c r="B8" s="32"/>
      <c r="C8" s="32">
        <v>91.15384615384615</v>
      </c>
      <c r="D8" s="32"/>
      <c r="E8" s="32">
        <v>82.92180312787491</v>
      </c>
      <c r="F8" s="32">
        <v>80.37219730941703</v>
      </c>
      <c r="G8" s="32"/>
      <c r="H8" s="32"/>
      <c r="I8" s="32"/>
      <c r="J8" s="32"/>
      <c r="K8" s="32">
        <v>73.87149917627677</v>
      </c>
      <c r="L8" s="32"/>
      <c r="M8" s="32"/>
      <c r="N8" s="32"/>
      <c r="O8" s="32">
        <v>79.55362053162237</v>
      </c>
      <c r="P8" s="32"/>
      <c r="Q8" s="32">
        <v>73.22222222222221</v>
      </c>
      <c r="R8" s="12">
        <f t="shared" si="0"/>
        <v>481.09518852125944</v>
      </c>
    </row>
    <row r="9" spans="1:18" ht="19.5" customHeight="1">
      <c r="A9" s="41" t="s">
        <v>65</v>
      </c>
      <c r="B9" s="32"/>
      <c r="C9" s="32"/>
      <c r="D9" s="32"/>
      <c r="E9" s="32"/>
      <c r="F9" s="32">
        <v>42.25560538116592</v>
      </c>
      <c r="G9" s="32"/>
      <c r="H9" s="32"/>
      <c r="I9" s="32"/>
      <c r="J9" s="32"/>
      <c r="K9" s="32"/>
      <c r="L9" s="32"/>
      <c r="M9" s="32"/>
      <c r="N9" s="32"/>
      <c r="O9" s="32">
        <v>58.05041246562787</v>
      </c>
      <c r="P9" s="32"/>
      <c r="Q9" s="32">
        <v>49.148148148148145</v>
      </c>
      <c r="R9" s="12">
        <f t="shared" si="0"/>
        <v>149.45416599494195</v>
      </c>
    </row>
    <row r="10" spans="2:17" ht="19.5" customHeight="1">
      <c r="B10" s="18">
        <f aca="true" t="shared" si="1" ref="B10:Q10">SUM(B4,B5,B6,B7,B8,B9)</f>
        <v>80.66052842273821</v>
      </c>
      <c r="C10" s="18">
        <f t="shared" si="1"/>
        <v>182.07692307692307</v>
      </c>
      <c r="D10" s="18">
        <f t="shared" si="1"/>
        <v>269.6155852233114</v>
      </c>
      <c r="E10" s="18">
        <f t="shared" si="1"/>
        <v>226.7954158429408</v>
      </c>
      <c r="F10" s="18">
        <f t="shared" si="1"/>
        <v>194.47982062780272</v>
      </c>
      <c r="G10" s="18">
        <f t="shared" si="1"/>
        <v>174.67433328525954</v>
      </c>
      <c r="H10" s="18">
        <f t="shared" si="1"/>
        <v>160.95055180024866</v>
      </c>
      <c r="I10" s="18">
        <f t="shared" si="1"/>
        <v>0</v>
      </c>
      <c r="J10" s="18">
        <f t="shared" si="1"/>
        <v>0</v>
      </c>
      <c r="K10" s="18">
        <f t="shared" si="1"/>
        <v>153.32604463082225</v>
      </c>
      <c r="L10" s="18">
        <f>SUM(L4,L5,L6,L7,L8,L9)</f>
        <v>105.7061556329849</v>
      </c>
      <c r="M10" s="18">
        <f t="shared" si="1"/>
        <v>99.33030228557386</v>
      </c>
      <c r="N10" s="18">
        <f t="shared" si="1"/>
        <v>199.0878169373181</v>
      </c>
      <c r="O10" s="18">
        <f t="shared" si="1"/>
        <v>137.60403299725024</v>
      </c>
      <c r="P10" s="18">
        <f t="shared" si="1"/>
        <v>116.13724878999388</v>
      </c>
      <c r="Q10" s="18">
        <f t="shared" si="1"/>
        <v>186.95061728395063</v>
      </c>
    </row>
  </sheetData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11.00390625" style="3" customWidth="1"/>
    <col min="19" max="16384" width="9.00390625" style="3" customWidth="1"/>
  </cols>
  <sheetData>
    <row r="2" ht="18" customHeight="1">
      <c r="R2" s="10">
        <f>SUM(R4:R9)</f>
        <v>3907.426779715902</v>
      </c>
    </row>
    <row r="3" spans="1:18" ht="45" customHeight="1">
      <c r="A3" s="65" t="s">
        <v>3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15</v>
      </c>
    </row>
    <row r="4" spans="1:18" ht="19.5" customHeight="1">
      <c r="A4" s="42" t="s">
        <v>123</v>
      </c>
      <c r="B4" s="32"/>
      <c r="C4" s="32">
        <v>100.07692307692308</v>
      </c>
      <c r="D4" s="32"/>
      <c r="E4" s="32">
        <v>84.15366651097618</v>
      </c>
      <c r="F4" s="32">
        <v>73.19730941704036</v>
      </c>
      <c r="G4" s="32"/>
      <c r="H4" s="32">
        <v>93.37600324674256</v>
      </c>
      <c r="I4" s="32"/>
      <c r="J4" s="32"/>
      <c r="K4" s="32"/>
      <c r="L4" s="32"/>
      <c r="M4" s="32"/>
      <c r="N4" s="32"/>
      <c r="O4" s="32">
        <v>90.88267644362969</v>
      </c>
      <c r="P4" s="32"/>
      <c r="Q4" s="32"/>
      <c r="R4" s="12">
        <f aca="true" t="shared" si="0" ref="R4:R9">SUM(B4:Q4)</f>
        <v>441.6865786953119</v>
      </c>
    </row>
    <row r="5" spans="1:18" ht="19.5" customHeight="1">
      <c r="A5" s="41" t="s">
        <v>122</v>
      </c>
      <c r="B5" s="32"/>
      <c r="C5" s="32">
        <v>76.38461538461539</v>
      </c>
      <c r="D5" s="32"/>
      <c r="E5" s="32"/>
      <c r="F5" s="32">
        <v>59.744394618834086</v>
      </c>
      <c r="G5" s="32"/>
      <c r="H5" s="32">
        <v>79.10930709827655</v>
      </c>
      <c r="I5" s="32"/>
      <c r="J5" s="32"/>
      <c r="K5" s="32"/>
      <c r="L5" s="32"/>
      <c r="M5" s="32"/>
      <c r="N5" s="32"/>
      <c r="O5" s="32"/>
      <c r="P5" s="32"/>
      <c r="Q5" s="32"/>
      <c r="R5" s="12">
        <f t="shared" si="0"/>
        <v>215.238317101726</v>
      </c>
    </row>
    <row r="6" spans="1:18" ht="19.5" customHeight="1">
      <c r="A6" s="42" t="s">
        <v>124</v>
      </c>
      <c r="B6" s="32">
        <v>86.06948813268517</v>
      </c>
      <c r="C6" s="32"/>
      <c r="D6" s="32">
        <v>90.35255405828893</v>
      </c>
      <c r="E6" s="32"/>
      <c r="F6" s="32"/>
      <c r="G6" s="32"/>
      <c r="H6" s="32"/>
      <c r="I6" s="32">
        <v>85.17170891251025</v>
      </c>
      <c r="J6" s="32">
        <v>86.43019197207678</v>
      </c>
      <c r="K6" s="32">
        <v>98.37028160575196</v>
      </c>
      <c r="L6" s="32">
        <v>120.54224449364877</v>
      </c>
      <c r="M6" s="32">
        <v>110.34142212189619</v>
      </c>
      <c r="N6" s="32">
        <v>111.9679332308368</v>
      </c>
      <c r="O6" s="32"/>
      <c r="P6" s="32">
        <v>69.21508212444552</v>
      </c>
      <c r="Q6" s="32">
        <v>65.19753086419753</v>
      </c>
      <c r="R6" s="12">
        <f t="shared" si="0"/>
        <v>923.658437516338</v>
      </c>
    </row>
    <row r="7" spans="1:18" ht="19.5" customHeight="1">
      <c r="A7" s="42" t="s">
        <v>127</v>
      </c>
      <c r="B7" s="32"/>
      <c r="C7" s="32">
        <v>89.61538461538461</v>
      </c>
      <c r="D7" s="32"/>
      <c r="E7" s="32"/>
      <c r="F7" s="32"/>
      <c r="G7" s="32">
        <v>101.57267672756157</v>
      </c>
      <c r="H7" s="32">
        <v>83.75194493364951</v>
      </c>
      <c r="I7" s="32"/>
      <c r="J7" s="32"/>
      <c r="K7" s="32">
        <v>89.64856230031948</v>
      </c>
      <c r="L7" s="32"/>
      <c r="M7" s="32"/>
      <c r="N7" s="32"/>
      <c r="O7" s="32"/>
      <c r="P7" s="32"/>
      <c r="Q7" s="32">
        <v>54.086419753086425</v>
      </c>
      <c r="R7" s="12">
        <f t="shared" si="0"/>
        <v>418.6749883300016</v>
      </c>
    </row>
    <row r="8" spans="1:18" ht="19.5" customHeight="1">
      <c r="A8" s="42" t="s">
        <v>125</v>
      </c>
      <c r="B8" s="32">
        <v>74.62180746561887</v>
      </c>
      <c r="C8" s="32"/>
      <c r="D8" s="32">
        <v>92.72121212121212</v>
      </c>
      <c r="E8" s="32">
        <v>64.52620396600568</v>
      </c>
      <c r="F8" s="32">
        <v>77.23318385650224</v>
      </c>
      <c r="G8" s="32">
        <v>106.19387326898867</v>
      </c>
      <c r="H8" s="32"/>
      <c r="I8" s="32">
        <v>83.06528662420385</v>
      </c>
      <c r="J8" s="32">
        <v>85.32917652117824</v>
      </c>
      <c r="K8" s="32"/>
      <c r="L8" s="32">
        <v>118.05434782608697</v>
      </c>
      <c r="M8" s="32">
        <v>111.03328118333098</v>
      </c>
      <c r="N8" s="32">
        <v>117.44142455482663</v>
      </c>
      <c r="O8" s="32">
        <v>81.86342804766271</v>
      </c>
      <c r="P8" s="32">
        <v>67.16124535315986</v>
      </c>
      <c r="Q8" s="32"/>
      <c r="R8" s="12">
        <f t="shared" si="0"/>
        <v>1079.2444707887769</v>
      </c>
    </row>
    <row r="9" spans="1:18" ht="19.5" customHeight="1">
      <c r="A9" s="41" t="s">
        <v>126</v>
      </c>
      <c r="B9" s="32"/>
      <c r="C9" s="32"/>
      <c r="D9" s="32"/>
      <c r="E9" s="32">
        <v>50.511621547716715</v>
      </c>
      <c r="F9" s="32"/>
      <c r="G9" s="32">
        <v>85.08238276299114</v>
      </c>
      <c r="H9" s="32"/>
      <c r="I9" s="32">
        <v>62.61208061578237</v>
      </c>
      <c r="J9" s="32">
        <v>77.11800766283524</v>
      </c>
      <c r="K9" s="32">
        <v>79.34664246823957</v>
      </c>
      <c r="L9" s="32">
        <v>108.64954682779457</v>
      </c>
      <c r="M9" s="32">
        <v>94.88216266173752</v>
      </c>
      <c r="N9" s="32">
        <v>99.47133283693223</v>
      </c>
      <c r="O9" s="32">
        <v>66.13473877176901</v>
      </c>
      <c r="P9" s="32">
        <v>47.942631621775575</v>
      </c>
      <c r="Q9" s="32">
        <v>57.17283950617284</v>
      </c>
      <c r="R9" s="12">
        <f t="shared" si="0"/>
        <v>828.9239872837468</v>
      </c>
    </row>
    <row r="10" spans="2:17" ht="19.5" customHeight="1">
      <c r="B10" s="18">
        <f aca="true" t="shared" si="1" ref="B10:Q10">SUM(B4,B5,B6,B7,B8,B9)</f>
        <v>160.69129559830404</v>
      </c>
      <c r="C10" s="18">
        <f t="shared" si="1"/>
        <v>266.0769230769231</v>
      </c>
      <c r="D10" s="18">
        <f t="shared" si="1"/>
        <v>183.07376617950104</v>
      </c>
      <c r="E10" s="18">
        <f t="shared" si="1"/>
        <v>199.1914920246986</v>
      </c>
      <c r="F10" s="18">
        <f t="shared" si="1"/>
        <v>210.17488789237666</v>
      </c>
      <c r="G10" s="18">
        <f t="shared" si="1"/>
        <v>292.84893275954136</v>
      </c>
      <c r="H10" s="18">
        <f t="shared" si="1"/>
        <v>256.2372552786686</v>
      </c>
      <c r="I10" s="18">
        <f t="shared" si="1"/>
        <v>230.84907615249648</v>
      </c>
      <c r="J10" s="18">
        <f t="shared" si="1"/>
        <v>248.87737615609024</v>
      </c>
      <c r="K10" s="18">
        <f t="shared" si="1"/>
        <v>267.365486374311</v>
      </c>
      <c r="L10" s="18">
        <f t="shared" si="1"/>
        <v>347.2461391475303</v>
      </c>
      <c r="M10" s="18">
        <f t="shared" si="1"/>
        <v>316.2568659669647</v>
      </c>
      <c r="N10" s="18">
        <f t="shared" si="1"/>
        <v>328.88069062259564</v>
      </c>
      <c r="O10" s="18">
        <f t="shared" si="1"/>
        <v>238.8808432630614</v>
      </c>
      <c r="P10" s="18">
        <f t="shared" si="1"/>
        <v>184.31895909938095</v>
      </c>
      <c r="Q10" s="18">
        <f t="shared" si="1"/>
        <v>176.45679012345678</v>
      </c>
    </row>
  </sheetData>
  <printOptions/>
  <pageMargins left="0.7875" right="0.7875" top="0.7875" bottom="0.7875" header="0.5118055555555556" footer="0.5118055555555556"/>
  <pageSetup fitToHeight="0"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797.2569712121058</v>
      </c>
    </row>
    <row r="3" spans="1:18" ht="45" customHeight="1">
      <c r="A3" s="65" t="s">
        <v>145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0" t="s">
        <v>99</v>
      </c>
      <c r="B4" s="32"/>
      <c r="C4" s="32">
        <v>78.53846153846153</v>
      </c>
      <c r="D4" s="32"/>
      <c r="E4" s="32"/>
      <c r="F4" s="32">
        <v>57.95067264573991</v>
      </c>
      <c r="G4" s="32"/>
      <c r="H4" s="32">
        <v>78.66742528867029</v>
      </c>
      <c r="I4" s="32"/>
      <c r="J4" s="32"/>
      <c r="K4" s="32"/>
      <c r="L4" s="32"/>
      <c r="M4" s="32"/>
      <c r="N4" s="32"/>
      <c r="O4" s="32">
        <v>83.38496791934007</v>
      </c>
      <c r="P4" s="32"/>
      <c r="Q4" s="32">
        <v>33.71604938271605</v>
      </c>
      <c r="R4" s="12">
        <f aca="true" t="shared" si="0" ref="R4:R9">SUM(B4:Q4)</f>
        <v>332.2575767749278</v>
      </c>
    </row>
    <row r="5" spans="1:18" ht="19.5" customHeight="1">
      <c r="A5" s="41" t="s">
        <v>101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>
        <v>21.98765432098765</v>
      </c>
      <c r="R5" s="12">
        <f t="shared" si="0"/>
        <v>21.98765432098765</v>
      </c>
    </row>
    <row r="6" spans="1:18" ht="19.5" customHeight="1">
      <c r="A6" s="42" t="s">
        <v>100</v>
      </c>
      <c r="B6" s="32"/>
      <c r="C6" s="32">
        <v>57.92307692307692</v>
      </c>
      <c r="D6" s="32"/>
      <c r="E6" s="32">
        <v>56.47799322868576</v>
      </c>
      <c r="F6" s="32">
        <v>72.30044843049326</v>
      </c>
      <c r="G6" s="32"/>
      <c r="H6" s="32">
        <v>81.70354060919666</v>
      </c>
      <c r="I6" s="32"/>
      <c r="J6" s="32"/>
      <c r="K6" s="32"/>
      <c r="L6" s="32"/>
      <c r="M6" s="32"/>
      <c r="N6" s="32"/>
      <c r="O6" s="32">
        <v>76.1622364802933</v>
      </c>
      <c r="P6" s="32"/>
      <c r="Q6" s="32">
        <v>45.44444444444444</v>
      </c>
      <c r="R6" s="12">
        <f>SUM(B6:Q6)</f>
        <v>390.01174011619037</v>
      </c>
    </row>
    <row r="7" spans="1:18" ht="19.5" customHeight="1">
      <c r="A7" s="41" t="s">
        <v>144</v>
      </c>
      <c r="B7" s="32"/>
      <c r="C7" s="32">
        <v>53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12">
        <f>SUM(B7:Q7)</f>
        <v>53</v>
      </c>
    </row>
    <row r="8" spans="1:18" ht="19.5" customHeight="1">
      <c r="A8" s="6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12">
        <f t="shared" si="0"/>
        <v>0</v>
      </c>
    </row>
    <row r="9" spans="1:18" ht="19.5" customHeight="1">
      <c r="A9" s="6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12">
        <f t="shared" si="0"/>
        <v>0</v>
      </c>
    </row>
    <row r="10" spans="2:17" ht="19.5" customHeight="1">
      <c r="B10" s="18">
        <f aca="true" t="shared" si="1" ref="B10:Q10">SUM(B4,B5,B6,B7,B8,B9)</f>
        <v>0</v>
      </c>
      <c r="C10" s="18">
        <f t="shared" si="1"/>
        <v>189.46153846153845</v>
      </c>
      <c r="D10" s="18">
        <f t="shared" si="1"/>
        <v>0</v>
      </c>
      <c r="E10" s="18">
        <f t="shared" si="1"/>
        <v>56.47799322868576</v>
      </c>
      <c r="F10" s="18">
        <f t="shared" si="1"/>
        <v>130.25112107623318</v>
      </c>
      <c r="G10" s="18">
        <f t="shared" si="1"/>
        <v>0</v>
      </c>
      <c r="H10" s="18">
        <f t="shared" si="1"/>
        <v>160.37096589786694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  <c r="O10" s="18">
        <f t="shared" si="1"/>
        <v>159.54720439963336</v>
      </c>
      <c r="P10" s="18">
        <f t="shared" si="1"/>
        <v>0</v>
      </c>
      <c r="Q10" s="18">
        <f t="shared" si="1"/>
        <v>101.14814814814815</v>
      </c>
    </row>
  </sheetData>
  <printOptions/>
  <pageMargins left="0.75" right="0.75" top="1" bottom="1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7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3956.739016855621</v>
      </c>
    </row>
    <row r="3" spans="1:18" ht="45" customHeight="1">
      <c r="A3" s="65" t="s">
        <v>175</v>
      </c>
      <c r="B3" s="38">
        <v>1</v>
      </c>
      <c r="C3" s="38">
        <v>2</v>
      </c>
      <c r="D3" s="38">
        <v>3</v>
      </c>
      <c r="E3" s="38">
        <v>4</v>
      </c>
      <c r="F3" s="38">
        <v>5</v>
      </c>
      <c r="G3" s="38">
        <v>6</v>
      </c>
      <c r="H3" s="38">
        <v>7</v>
      </c>
      <c r="I3" s="38">
        <v>8</v>
      </c>
      <c r="J3" s="38">
        <v>9</v>
      </c>
      <c r="K3" s="38">
        <v>10</v>
      </c>
      <c r="L3" s="38">
        <v>11</v>
      </c>
      <c r="M3" s="38">
        <v>12</v>
      </c>
      <c r="N3" s="38">
        <v>13</v>
      </c>
      <c r="O3" s="38">
        <v>14</v>
      </c>
      <c r="P3" s="38">
        <v>15</v>
      </c>
      <c r="Q3" s="38">
        <v>16</v>
      </c>
      <c r="R3" s="11" t="s">
        <v>5</v>
      </c>
    </row>
    <row r="4" spans="1:18" ht="19.5" customHeight="1">
      <c r="A4" s="42" t="s">
        <v>176</v>
      </c>
      <c r="B4" s="39"/>
      <c r="C4" s="39">
        <v>72.07692307692308</v>
      </c>
      <c r="D4" s="39">
        <v>91.10381389460358</v>
      </c>
      <c r="E4" s="39"/>
      <c r="F4" s="39"/>
      <c r="G4" s="39">
        <v>116.97828139754488</v>
      </c>
      <c r="H4" s="39"/>
      <c r="I4" s="39"/>
      <c r="J4" s="39">
        <v>107.58241513385843</v>
      </c>
      <c r="K4" s="39">
        <v>104.87994808565867</v>
      </c>
      <c r="L4" s="39"/>
      <c r="M4" s="39"/>
      <c r="N4" s="39"/>
      <c r="O4" s="39"/>
      <c r="P4" s="39"/>
      <c r="Q4" s="39"/>
      <c r="R4" s="12">
        <f aca="true" t="shared" si="0" ref="R4:R9">SUM(B4:Q4)</f>
        <v>492.62138158858863</v>
      </c>
    </row>
    <row r="5" spans="1:18" ht="19.5" customHeight="1">
      <c r="A5" s="42" t="s">
        <v>128</v>
      </c>
      <c r="B5" s="39">
        <v>94.71518987341773</v>
      </c>
      <c r="C5" s="39">
        <v>85</v>
      </c>
      <c r="D5" s="39"/>
      <c r="E5" s="39">
        <v>69.95568400770715</v>
      </c>
      <c r="F5" s="39">
        <v>75.43946188340807</v>
      </c>
      <c r="G5" s="39">
        <v>95.29325513196483</v>
      </c>
      <c r="H5" s="39">
        <v>88.17457643643507</v>
      </c>
      <c r="I5" s="39">
        <v>74.08335094765026</v>
      </c>
      <c r="J5" s="39">
        <v>72.47387679117838</v>
      </c>
      <c r="K5" s="39"/>
      <c r="L5" s="39">
        <v>104.19029567854436</v>
      </c>
      <c r="M5" s="39">
        <v>91.31948251288237</v>
      </c>
      <c r="N5" s="39">
        <v>105.28747226144846</v>
      </c>
      <c r="O5" s="39">
        <v>75.99725022914757</v>
      </c>
      <c r="P5" s="39"/>
      <c r="Q5" s="39">
        <v>59.64197530864198</v>
      </c>
      <c r="R5" s="12">
        <f t="shared" si="0"/>
        <v>1091.5718710624262</v>
      </c>
    </row>
    <row r="6" spans="1:18" ht="19.5" customHeight="1">
      <c r="A6" s="41" t="s">
        <v>178</v>
      </c>
      <c r="B6" s="39">
        <v>101.10169491525427</v>
      </c>
      <c r="C6" s="39">
        <v>57</v>
      </c>
      <c r="D6" s="39">
        <v>69.41276306856756</v>
      </c>
      <c r="E6" s="39">
        <v>63.54006968641116</v>
      </c>
      <c r="F6" s="39"/>
      <c r="G6" s="39"/>
      <c r="H6" s="39">
        <v>81.1291480780423</v>
      </c>
      <c r="I6" s="39">
        <v>82.1621940662627</v>
      </c>
      <c r="J6" s="39">
        <v>69.67854028126021</v>
      </c>
      <c r="K6" s="39"/>
      <c r="L6" s="39">
        <v>103.28443113772455</v>
      </c>
      <c r="M6" s="39">
        <v>94.0919474585951</v>
      </c>
      <c r="N6" s="39">
        <v>108.14</v>
      </c>
      <c r="O6" s="39">
        <v>75.22731439046747</v>
      </c>
      <c r="P6" s="39">
        <v>60.633308984660346</v>
      </c>
      <c r="Q6" s="39">
        <v>63.96296296296296</v>
      </c>
      <c r="R6" s="12">
        <f t="shared" si="0"/>
        <v>1029.3643750302087</v>
      </c>
    </row>
    <row r="7" spans="1:18" ht="19.5" customHeight="1">
      <c r="A7" s="41" t="s">
        <v>140</v>
      </c>
      <c r="B7" s="39"/>
      <c r="C7" s="39"/>
      <c r="D7" s="39"/>
      <c r="E7" s="39"/>
      <c r="F7" s="39"/>
      <c r="G7" s="39">
        <v>96.10226009633197</v>
      </c>
      <c r="H7" s="39"/>
      <c r="I7" s="39"/>
      <c r="J7" s="39"/>
      <c r="K7" s="39">
        <v>80.38781163434903</v>
      </c>
      <c r="L7" s="39">
        <v>106.081039011577</v>
      </c>
      <c r="M7" s="39"/>
      <c r="N7" s="39"/>
      <c r="O7" s="39">
        <v>78.54537121906509</v>
      </c>
      <c r="P7" s="39"/>
      <c r="Q7" s="39"/>
      <c r="R7" s="12">
        <f t="shared" si="0"/>
        <v>361.1164819613231</v>
      </c>
    </row>
    <row r="8" spans="1:18" ht="19.5" customHeight="1">
      <c r="A8" s="41" t="s">
        <v>129</v>
      </c>
      <c r="B8" s="39"/>
      <c r="C8" s="39"/>
      <c r="D8" s="39"/>
      <c r="E8" s="39"/>
      <c r="F8" s="39">
        <v>61.98654708520179</v>
      </c>
      <c r="G8" s="39"/>
      <c r="H8" s="39"/>
      <c r="I8" s="39"/>
      <c r="J8" s="39"/>
      <c r="K8" s="39">
        <v>88.19603753910323</v>
      </c>
      <c r="L8" s="39"/>
      <c r="M8" s="39">
        <v>73.85711978030855</v>
      </c>
      <c r="N8" s="39"/>
      <c r="O8" s="39"/>
      <c r="P8" s="39">
        <v>57.6182753164557</v>
      </c>
      <c r="Q8" s="39"/>
      <c r="R8" s="12">
        <f t="shared" si="0"/>
        <v>281.6579797210693</v>
      </c>
    </row>
    <row r="9" spans="1:18" ht="19.5" customHeight="1">
      <c r="A9" s="42" t="s">
        <v>177</v>
      </c>
      <c r="B9" s="39">
        <v>93.7601753287414</v>
      </c>
      <c r="C9" s="39"/>
      <c r="D9" s="39">
        <v>72.36609805558868</v>
      </c>
      <c r="E9" s="39">
        <v>69.57088122605364</v>
      </c>
      <c r="F9" s="39">
        <v>65.12556053811659</v>
      </c>
      <c r="G9" s="39"/>
      <c r="H9" s="39">
        <v>84.86103994417036</v>
      </c>
      <c r="I9" s="39">
        <v>77.81841812105459</v>
      </c>
      <c r="J9" s="39"/>
      <c r="K9" s="39"/>
      <c r="L9" s="39"/>
      <c r="M9" s="39"/>
      <c r="N9" s="39">
        <v>108.53535353535354</v>
      </c>
      <c r="O9" s="39"/>
      <c r="P9" s="39">
        <v>53.912610619469035</v>
      </c>
      <c r="Q9" s="39">
        <v>74.4567901234568</v>
      </c>
      <c r="R9" s="12">
        <f t="shared" si="0"/>
        <v>700.4069274920048</v>
      </c>
    </row>
    <row r="10" spans="2:17" ht="19.5" customHeight="1">
      <c r="B10" s="57">
        <f aca="true" t="shared" si="1" ref="B10:Q10">SUM(B4:B9)</f>
        <v>289.5770601174134</v>
      </c>
      <c r="C10" s="57">
        <f t="shared" si="1"/>
        <v>214.0769230769231</v>
      </c>
      <c r="D10" s="57">
        <f t="shared" si="1"/>
        <v>232.8826750187598</v>
      </c>
      <c r="E10" s="57">
        <f t="shared" si="1"/>
        <v>203.06663492017196</v>
      </c>
      <c r="F10" s="57">
        <f t="shared" si="1"/>
        <v>202.55156950672645</v>
      </c>
      <c r="G10" s="57">
        <f t="shared" si="1"/>
        <v>308.3737966258417</v>
      </c>
      <c r="H10" s="57">
        <f t="shared" si="1"/>
        <v>254.16476445864774</v>
      </c>
      <c r="I10" s="57">
        <f t="shared" si="1"/>
        <v>234.06396313496754</v>
      </c>
      <c r="J10" s="57">
        <f t="shared" si="1"/>
        <v>249.73483220629703</v>
      </c>
      <c r="K10" s="57">
        <f t="shared" si="1"/>
        <v>273.46379725911095</v>
      </c>
      <c r="L10" s="57">
        <f t="shared" si="1"/>
        <v>313.5557658278459</v>
      </c>
      <c r="M10" s="57">
        <f t="shared" si="1"/>
        <v>259.26854975178605</v>
      </c>
      <c r="N10" s="57">
        <f t="shared" si="1"/>
        <v>321.962825796802</v>
      </c>
      <c r="O10" s="57">
        <f t="shared" si="1"/>
        <v>229.7699358386801</v>
      </c>
      <c r="P10" s="57">
        <f t="shared" si="1"/>
        <v>172.1641949205851</v>
      </c>
      <c r="Q10" s="57">
        <f t="shared" si="1"/>
        <v>198.06172839506172</v>
      </c>
    </row>
  </sheetData>
  <printOptions/>
  <pageMargins left="0.75" right="0.75" top="1" bottom="1" header="0.4921259845" footer="0.4921259845"/>
  <pageSetup horizontalDpi="300" verticalDpi="300" orientation="portrait" paperSize="9" r:id="rId1"/>
  <ignoredErrors>
    <ignoredError sqref="B10:Q10" formulaRange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1391.586474746942</v>
      </c>
    </row>
    <row r="3" spans="1:18" ht="45" customHeight="1">
      <c r="A3" s="65" t="s">
        <v>194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2" t="s">
        <v>195</v>
      </c>
      <c r="B4" s="32">
        <v>102.15558601782044</v>
      </c>
      <c r="C4" s="32">
        <v>45.30769230769231</v>
      </c>
      <c r="D4" s="32"/>
      <c r="E4" s="32"/>
      <c r="F4" s="32"/>
      <c r="G4" s="32"/>
      <c r="H4" s="32">
        <v>97.75863070157277</v>
      </c>
      <c r="I4" s="32"/>
      <c r="J4" s="32"/>
      <c r="K4" s="32"/>
      <c r="L4" s="32"/>
      <c r="M4" s="32"/>
      <c r="N4" s="32"/>
      <c r="O4" s="32">
        <v>79.00366636113658</v>
      </c>
      <c r="P4" s="32"/>
      <c r="Q4" s="32"/>
      <c r="R4" s="12">
        <f aca="true" t="shared" si="0" ref="R4:R9">SUM(B4:Q4)</f>
        <v>324.2255753882221</v>
      </c>
    </row>
    <row r="5" spans="1:18" ht="19.5" customHeight="1">
      <c r="A5" s="42" t="s">
        <v>55</v>
      </c>
      <c r="B5" s="32"/>
      <c r="C5" s="32">
        <v>83.15384615384616</v>
      </c>
      <c r="D5" s="32"/>
      <c r="E5" s="32"/>
      <c r="F5" s="32">
        <v>72.30044843049326</v>
      </c>
      <c r="G5" s="32"/>
      <c r="H5" s="32"/>
      <c r="I5" s="32"/>
      <c r="J5" s="32">
        <v>81.02348285816224</v>
      </c>
      <c r="K5" s="32"/>
      <c r="L5" s="32"/>
      <c r="M5" s="32">
        <v>95.07645968489344</v>
      </c>
      <c r="N5" s="32"/>
      <c r="O5" s="32">
        <v>76.73052245646197</v>
      </c>
      <c r="P5" s="32">
        <v>65.88284185358079</v>
      </c>
      <c r="Q5" s="32">
        <v>49.76543209876543</v>
      </c>
      <c r="R5" s="12">
        <f t="shared" si="0"/>
        <v>523.9330335362033</v>
      </c>
    </row>
    <row r="6" spans="1:18" ht="19.5" customHeight="1">
      <c r="A6" s="42" t="s">
        <v>196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12">
        <f>SUM(B6:Q6)</f>
        <v>0</v>
      </c>
    </row>
    <row r="7" spans="1:18" ht="19.5" customHeight="1">
      <c r="A7" s="41" t="s">
        <v>199</v>
      </c>
      <c r="B7" s="32"/>
      <c r="C7" s="32"/>
      <c r="D7" s="32">
        <v>48.53556485355649</v>
      </c>
      <c r="E7" s="32"/>
      <c r="F7" s="32">
        <v>68.71300448430493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12">
        <f>SUM(B7:Q7)</f>
        <v>117.24856933786143</v>
      </c>
    </row>
    <row r="8" spans="1:18" ht="19.5" customHeight="1">
      <c r="A8" s="41" t="s">
        <v>198</v>
      </c>
      <c r="B8" s="32"/>
      <c r="C8" s="32">
        <v>45.92307692307692</v>
      </c>
      <c r="D8" s="32">
        <v>58.7958198624835</v>
      </c>
      <c r="E8" s="32"/>
      <c r="F8" s="32">
        <v>73.6457399103139</v>
      </c>
      <c r="G8" s="32"/>
      <c r="H8" s="32">
        <v>46.44054616241483</v>
      </c>
      <c r="I8" s="32"/>
      <c r="J8" s="32"/>
      <c r="K8" s="32"/>
      <c r="L8" s="32"/>
      <c r="M8" s="32">
        <v>76.7716535433071</v>
      </c>
      <c r="N8" s="32"/>
      <c r="O8" s="32">
        <v>70.5160403299725</v>
      </c>
      <c r="P8" s="32"/>
      <c r="Q8" s="32">
        <v>54.086419753086425</v>
      </c>
      <c r="R8" s="12">
        <f t="shared" si="0"/>
        <v>426.17929648465514</v>
      </c>
    </row>
    <row r="9" spans="1:18" ht="19.5" customHeight="1">
      <c r="A9" s="40" t="s">
        <v>197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12">
        <f t="shared" si="0"/>
        <v>0</v>
      </c>
    </row>
    <row r="10" spans="2:17" ht="19.5" customHeight="1">
      <c r="B10" s="18">
        <f aca="true" t="shared" si="1" ref="B10:Q10">SUM(B4,B5,B6,B7,B8,B9)</f>
        <v>102.15558601782044</v>
      </c>
      <c r="C10" s="18">
        <f t="shared" si="1"/>
        <v>174.38461538461536</v>
      </c>
      <c r="D10" s="18">
        <f t="shared" si="1"/>
        <v>107.33138471603999</v>
      </c>
      <c r="E10" s="18">
        <f t="shared" si="1"/>
        <v>0</v>
      </c>
      <c r="F10" s="18">
        <f t="shared" si="1"/>
        <v>214.6591928251121</v>
      </c>
      <c r="G10" s="18">
        <f t="shared" si="1"/>
        <v>0</v>
      </c>
      <c r="H10" s="18">
        <f t="shared" si="1"/>
        <v>144.1991768639876</v>
      </c>
      <c r="I10" s="18">
        <f t="shared" si="1"/>
        <v>0</v>
      </c>
      <c r="J10" s="18">
        <f t="shared" si="1"/>
        <v>81.02348285816224</v>
      </c>
      <c r="K10" s="18">
        <f t="shared" si="1"/>
        <v>0</v>
      </c>
      <c r="L10" s="18">
        <f t="shared" si="1"/>
        <v>0</v>
      </c>
      <c r="M10" s="18">
        <f t="shared" si="1"/>
        <v>171.84811322820053</v>
      </c>
      <c r="N10" s="18">
        <f t="shared" si="1"/>
        <v>0</v>
      </c>
      <c r="O10" s="18">
        <f t="shared" si="1"/>
        <v>226.25022914757105</v>
      </c>
      <c r="P10" s="18">
        <f t="shared" si="1"/>
        <v>65.88284185358079</v>
      </c>
      <c r="Q10" s="18">
        <f t="shared" si="1"/>
        <v>103.85185185185185</v>
      </c>
    </row>
  </sheetData>
  <printOptions/>
  <pageMargins left="0.75" right="0.75" top="1" bottom="1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3772.329058794253</v>
      </c>
    </row>
    <row r="3" spans="1:18" ht="45" customHeight="1">
      <c r="A3" s="65" t="s">
        <v>94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1" t="s">
        <v>98</v>
      </c>
      <c r="B4" s="32">
        <v>77.04574332909785</v>
      </c>
      <c r="C4" s="32">
        <v>67.46153846153847</v>
      </c>
      <c r="D4" s="32"/>
      <c r="E4" s="32">
        <v>54.04289071680377</v>
      </c>
      <c r="F4" s="32">
        <v>59.29596412556054</v>
      </c>
      <c r="G4" s="32"/>
      <c r="H4" s="32">
        <v>73.20147793315266</v>
      </c>
      <c r="I4" s="32">
        <v>72.60204081632654</v>
      </c>
      <c r="J4" s="32">
        <v>67.57018068527634</v>
      </c>
      <c r="K4" s="32">
        <v>78.1850533807829</v>
      </c>
      <c r="L4" s="32"/>
      <c r="M4" s="32"/>
      <c r="N4" s="32"/>
      <c r="O4" s="32">
        <v>71.94592117323558</v>
      </c>
      <c r="P4" s="32">
        <v>57.041095890410965</v>
      </c>
      <c r="Q4" s="32">
        <v>57.79012345679012</v>
      </c>
      <c r="R4" s="12">
        <f aca="true" t="shared" si="0" ref="R4:R9">SUM(B4:Q4)</f>
        <v>736.1820299689756</v>
      </c>
    </row>
    <row r="5" spans="1:18" ht="19.5" customHeight="1">
      <c r="A5" s="42" t="s">
        <v>97</v>
      </c>
      <c r="B5" s="32">
        <v>78.54085603112843</v>
      </c>
      <c r="C5" s="32">
        <v>76.6923076923077</v>
      </c>
      <c r="D5" s="32">
        <v>65.31913780475045</v>
      </c>
      <c r="E5" s="32"/>
      <c r="F5" s="32">
        <v>61.98654708520179</v>
      </c>
      <c r="G5" s="32"/>
      <c r="H5" s="32">
        <v>98.58153160218374</v>
      </c>
      <c r="I5" s="32"/>
      <c r="J5" s="32">
        <v>89.58078555009403</v>
      </c>
      <c r="K5" s="32">
        <v>80.49953746530991</v>
      </c>
      <c r="L5" s="32">
        <v>114.28990369007684</v>
      </c>
      <c r="M5" s="32">
        <v>112.88319046927214</v>
      </c>
      <c r="N5" s="32">
        <v>108.61807457341479</v>
      </c>
      <c r="O5" s="32">
        <v>88.66452795600367</v>
      </c>
      <c r="P5" s="32"/>
      <c r="Q5" s="32">
        <v>58.407407407407405</v>
      </c>
      <c r="R5" s="12">
        <f t="shared" si="0"/>
        <v>1034.063807327151</v>
      </c>
    </row>
    <row r="6" spans="1:18" ht="19.5" customHeight="1">
      <c r="A6" s="42" t="s">
        <v>143</v>
      </c>
      <c r="B6" s="32">
        <v>81.99619771863118</v>
      </c>
      <c r="C6" s="32">
        <v>80.6923076923077</v>
      </c>
      <c r="D6" s="32"/>
      <c r="E6" s="32">
        <v>72.56956956956958</v>
      </c>
      <c r="F6" s="32"/>
      <c r="G6" s="32">
        <v>87.01468189233279</v>
      </c>
      <c r="H6" s="32"/>
      <c r="I6" s="32">
        <v>77.191135326167</v>
      </c>
      <c r="J6" s="32"/>
      <c r="K6" s="32"/>
      <c r="L6" s="32"/>
      <c r="M6" s="32"/>
      <c r="N6" s="32"/>
      <c r="O6" s="32"/>
      <c r="P6" s="32">
        <v>60.447472436030786</v>
      </c>
      <c r="Q6" s="32"/>
      <c r="R6" s="12">
        <f>SUM(B6:Q6)</f>
        <v>459.91136463503904</v>
      </c>
    </row>
    <row r="7" spans="1:18" ht="19.5" customHeight="1">
      <c r="A7" s="42" t="s">
        <v>96</v>
      </c>
      <c r="B7" s="32"/>
      <c r="C7" s="32"/>
      <c r="D7" s="32"/>
      <c r="E7" s="32"/>
      <c r="F7" s="32">
        <v>61.53811659192825</v>
      </c>
      <c r="G7" s="32"/>
      <c r="H7" s="32"/>
      <c r="I7" s="32"/>
      <c r="J7" s="32"/>
      <c r="K7" s="32"/>
      <c r="L7" s="32">
        <v>85.81214848143983</v>
      </c>
      <c r="M7" s="32"/>
      <c r="N7" s="32"/>
      <c r="O7" s="32"/>
      <c r="P7" s="32"/>
      <c r="Q7" s="32">
        <v>45.44444444444444</v>
      </c>
      <c r="R7" s="12">
        <f>SUM(B7:Q7)</f>
        <v>192.79470951781252</v>
      </c>
    </row>
    <row r="8" spans="1:18" ht="19.5" customHeight="1">
      <c r="A8" s="40" t="s">
        <v>95</v>
      </c>
      <c r="B8" s="32"/>
      <c r="C8" s="32"/>
      <c r="D8" s="32">
        <v>67.21498371335505</v>
      </c>
      <c r="E8" s="32">
        <v>68.05054286783977</v>
      </c>
      <c r="F8" s="32"/>
      <c r="G8" s="32">
        <v>90.07847151142956</v>
      </c>
      <c r="H8" s="32">
        <v>86.04176239834523</v>
      </c>
      <c r="I8" s="32">
        <v>77.57049811264896</v>
      </c>
      <c r="J8" s="32">
        <v>75.68255444237808</v>
      </c>
      <c r="K8" s="32">
        <v>92.66666666666667</v>
      </c>
      <c r="L8" s="32">
        <v>117.85259234157914</v>
      </c>
      <c r="M8" s="32">
        <v>106.19463087248323</v>
      </c>
      <c r="N8" s="32">
        <v>112.43870112657389</v>
      </c>
      <c r="O8" s="32">
        <v>77.50045829514208</v>
      </c>
      <c r="P8" s="32">
        <v>64.84770436730125</v>
      </c>
      <c r="Q8" s="32"/>
      <c r="R8" s="12">
        <f t="shared" si="0"/>
        <v>1036.1395667157428</v>
      </c>
    </row>
    <row r="9" spans="1:18" ht="19.5" customHeight="1">
      <c r="A9" s="41" t="s">
        <v>203</v>
      </c>
      <c r="B9" s="32"/>
      <c r="C9" s="32"/>
      <c r="D9" s="32">
        <v>53.095615320632156</v>
      </c>
      <c r="E9" s="32"/>
      <c r="F9" s="32"/>
      <c r="G9" s="32">
        <v>79.43287037037038</v>
      </c>
      <c r="H9" s="32"/>
      <c r="I9" s="32"/>
      <c r="J9" s="32"/>
      <c r="K9" s="32"/>
      <c r="L9" s="32"/>
      <c r="M9" s="32">
        <v>83.67119301648886</v>
      </c>
      <c r="N9" s="32">
        <v>97.0379019220406</v>
      </c>
      <c r="O9" s="32"/>
      <c r="P9" s="32"/>
      <c r="Q9" s="32"/>
      <c r="R9" s="12">
        <f t="shared" si="0"/>
        <v>313.237580629532</v>
      </c>
    </row>
    <row r="10" spans="2:17" ht="19.5" customHeight="1">
      <c r="B10" s="18">
        <f aca="true" t="shared" si="1" ref="B10:Q10">SUM(B4,B5,B6,B7,B8,B9)</f>
        <v>237.58279707885745</v>
      </c>
      <c r="C10" s="18">
        <f t="shared" si="1"/>
        <v>224.84615384615387</v>
      </c>
      <c r="D10" s="18">
        <f t="shared" si="1"/>
        <v>185.62973683873767</v>
      </c>
      <c r="E10" s="18">
        <f t="shared" si="1"/>
        <v>194.66300315421313</v>
      </c>
      <c r="F10" s="18">
        <f t="shared" si="1"/>
        <v>182.82062780269058</v>
      </c>
      <c r="G10" s="18">
        <f t="shared" si="1"/>
        <v>256.52602377413274</v>
      </c>
      <c r="H10" s="18">
        <f t="shared" si="1"/>
        <v>257.82477193368163</v>
      </c>
      <c r="I10" s="18">
        <f t="shared" si="1"/>
        <v>227.36367425514248</v>
      </c>
      <c r="J10" s="18">
        <f t="shared" si="1"/>
        <v>232.83352067774848</v>
      </c>
      <c r="K10" s="18">
        <f t="shared" si="1"/>
        <v>251.3512575127595</v>
      </c>
      <c r="L10" s="18">
        <f t="shared" si="1"/>
        <v>317.9546445130958</v>
      </c>
      <c r="M10" s="18">
        <f t="shared" si="1"/>
        <v>302.7490143582442</v>
      </c>
      <c r="N10" s="18">
        <f t="shared" si="1"/>
        <v>318.0946776220293</v>
      </c>
      <c r="O10" s="18">
        <f t="shared" si="1"/>
        <v>238.1109074243813</v>
      </c>
      <c r="P10" s="18">
        <f t="shared" si="1"/>
        <v>182.336272693743</v>
      </c>
      <c r="Q10" s="18">
        <f t="shared" si="1"/>
        <v>161.64197530864197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1485.8293549191822</v>
      </c>
    </row>
    <row r="3" spans="1:18" ht="45" customHeight="1">
      <c r="A3" s="65" t="s">
        <v>50</v>
      </c>
      <c r="B3" s="14">
        <v>1</v>
      </c>
      <c r="C3" s="14">
        <v>2</v>
      </c>
      <c r="D3" s="14">
        <v>3</v>
      </c>
      <c r="E3" s="14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2" t="s">
        <v>17</v>
      </c>
      <c r="B4" s="32"/>
      <c r="C4" s="32">
        <v>73.3076923076923</v>
      </c>
      <c r="D4" s="32">
        <v>68.54637568199531</v>
      </c>
      <c r="E4" s="32">
        <v>62.16907883534821</v>
      </c>
      <c r="F4" s="32">
        <v>77.23318385650224</v>
      </c>
      <c r="G4" s="32">
        <v>81.57074340527578</v>
      </c>
      <c r="H4" s="32">
        <v>72.34954910044772</v>
      </c>
      <c r="I4" s="32">
        <v>74.613063542776</v>
      </c>
      <c r="J4" s="32">
        <v>67.13754525587919</v>
      </c>
      <c r="K4" s="32"/>
      <c r="L4" s="32"/>
      <c r="M4" s="32"/>
      <c r="N4" s="32">
        <v>94.79166666666667</v>
      </c>
      <c r="O4" s="32">
        <v>66.40971585701192</v>
      </c>
      <c r="P4" s="32"/>
      <c r="Q4" s="32">
        <v>40.50617283950617</v>
      </c>
      <c r="R4" s="12">
        <f aca="true" t="shared" si="0" ref="R4:R9">SUM(B4:Q4)</f>
        <v>778.6347873491014</v>
      </c>
    </row>
    <row r="5" spans="1:18" ht="19.5" customHeight="1">
      <c r="A5" s="42" t="s">
        <v>52</v>
      </c>
      <c r="B5" s="32"/>
      <c r="C5" s="32"/>
      <c r="D5" s="32">
        <v>93.34161440091229</v>
      </c>
      <c r="E5" s="32">
        <v>86.4534101825168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12">
        <f t="shared" si="0"/>
        <v>179.7950245834291</v>
      </c>
    </row>
    <row r="6" spans="1:18" ht="19.5" customHeight="1">
      <c r="A6" s="41" t="s">
        <v>54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12">
        <f t="shared" si="0"/>
        <v>0</v>
      </c>
    </row>
    <row r="7" spans="1:18" ht="19.5" customHeight="1">
      <c r="A7" s="41" t="s">
        <v>139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12">
        <f t="shared" si="0"/>
        <v>0</v>
      </c>
    </row>
    <row r="8" spans="1:18" ht="19.5" customHeight="1">
      <c r="A8" s="42" t="s">
        <v>51</v>
      </c>
      <c r="B8" s="32"/>
      <c r="C8" s="32">
        <v>49.92307692307693</v>
      </c>
      <c r="D8" s="32"/>
      <c r="E8" s="32"/>
      <c r="F8" s="32">
        <v>78.57847533632287</v>
      </c>
      <c r="G8" s="32">
        <v>65.6241670368725</v>
      </c>
      <c r="H8" s="32">
        <v>76.80177886903697</v>
      </c>
      <c r="I8" s="32">
        <v>66.50420273491407</v>
      </c>
      <c r="J8" s="32">
        <v>58.60007546164773</v>
      </c>
      <c r="K8" s="32"/>
      <c r="L8" s="32"/>
      <c r="M8" s="32"/>
      <c r="N8" s="32"/>
      <c r="O8" s="32">
        <v>64.46654445462879</v>
      </c>
      <c r="P8" s="32">
        <v>39.975296244225746</v>
      </c>
      <c r="Q8" s="32">
        <v>26.925925925925924</v>
      </c>
      <c r="R8" s="12">
        <f t="shared" si="0"/>
        <v>527.3995429866516</v>
      </c>
    </row>
    <row r="9" spans="1:18" ht="19.5" customHeight="1">
      <c r="A9" s="42" t="s">
        <v>53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12">
        <f t="shared" si="0"/>
        <v>0</v>
      </c>
    </row>
    <row r="10" spans="2:17" ht="19.5" customHeight="1">
      <c r="B10" s="18">
        <f aca="true" t="shared" si="1" ref="B10:Q10">SUM(B4,B5,B6,B7,B8,B9)</f>
        <v>0</v>
      </c>
      <c r="C10" s="18">
        <f t="shared" si="1"/>
        <v>123.23076923076923</v>
      </c>
      <c r="D10" s="18">
        <f t="shared" si="1"/>
        <v>161.8879900829076</v>
      </c>
      <c r="E10" s="18">
        <f t="shared" si="1"/>
        <v>148.622489017865</v>
      </c>
      <c r="F10" s="18">
        <f t="shared" si="1"/>
        <v>155.81165919282512</v>
      </c>
      <c r="G10" s="18">
        <f t="shared" si="1"/>
        <v>147.19491044214828</v>
      </c>
      <c r="H10" s="18">
        <f t="shared" si="1"/>
        <v>149.15132796948467</v>
      </c>
      <c r="I10" s="18">
        <f t="shared" si="1"/>
        <v>141.11726627769008</v>
      </c>
      <c r="J10" s="18">
        <f t="shared" si="1"/>
        <v>125.73762071752691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94.79166666666667</v>
      </c>
      <c r="O10" s="18">
        <f t="shared" si="1"/>
        <v>130.8762603116407</v>
      </c>
      <c r="P10" s="18">
        <f t="shared" si="1"/>
        <v>39.975296244225746</v>
      </c>
      <c r="Q10" s="18">
        <f t="shared" si="1"/>
        <v>67.4320987654321</v>
      </c>
    </row>
  </sheetData>
  <printOptions/>
  <pageMargins left="0.75" right="0.75" top="1" bottom="1" header="0.4921259845" footer="0.492125984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3928.543216774134</v>
      </c>
    </row>
    <row r="3" spans="1:18" ht="45" customHeight="1">
      <c r="A3" s="65" t="s">
        <v>131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0" t="s">
        <v>146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12">
        <f aca="true" t="shared" si="0" ref="R4:R9">SUM(B4:Q4)</f>
        <v>0</v>
      </c>
    </row>
    <row r="5" spans="1:18" ht="19.5" customHeight="1">
      <c r="A5" s="41" t="s">
        <v>179</v>
      </c>
      <c r="B5" s="32"/>
      <c r="C5" s="32">
        <v>90.84615384615384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12">
        <f t="shared" si="0"/>
        <v>90.84615384615384</v>
      </c>
    </row>
    <row r="6" spans="1:18" ht="19.5" customHeight="1">
      <c r="A6" s="42" t="s">
        <v>130</v>
      </c>
      <c r="B6" s="32">
        <v>79.3704092339979</v>
      </c>
      <c r="C6" s="32">
        <v>101</v>
      </c>
      <c r="D6" s="32">
        <v>91.92553787091097</v>
      </c>
      <c r="E6" s="32">
        <v>71.16398587681446</v>
      </c>
      <c r="F6" s="32">
        <v>86.20179372197309</v>
      </c>
      <c r="G6" s="32">
        <v>95.018261504748</v>
      </c>
      <c r="H6" s="32">
        <v>88.04163939383854</v>
      </c>
      <c r="I6" s="32">
        <v>81.14942528735634</v>
      </c>
      <c r="J6" s="32">
        <v>77.89055536177963</v>
      </c>
      <c r="K6" s="32">
        <v>78.91891891891892</v>
      </c>
      <c r="L6" s="32">
        <v>107.94762047291232</v>
      </c>
      <c r="M6" s="32">
        <v>104.16503075513678</v>
      </c>
      <c r="N6" s="32">
        <v>108.90063424947147</v>
      </c>
      <c r="O6" s="32">
        <v>83.89825847846014</v>
      </c>
      <c r="P6" s="32">
        <v>50.797490263955</v>
      </c>
      <c r="Q6" s="32">
        <v>53.46913580246913</v>
      </c>
      <c r="R6" s="12">
        <f t="shared" si="0"/>
        <v>1359.8586971927427</v>
      </c>
    </row>
    <row r="7" spans="1:18" ht="19.5" customHeight="1">
      <c r="A7" s="41" t="s">
        <v>206</v>
      </c>
      <c r="B7" s="32"/>
      <c r="C7" s="32"/>
      <c r="D7" s="32"/>
      <c r="E7" s="32"/>
      <c r="F7" s="32"/>
      <c r="G7" s="32"/>
      <c r="H7" s="32">
        <v>81.20598836660652</v>
      </c>
      <c r="I7" s="32"/>
      <c r="J7" s="32"/>
      <c r="K7" s="32"/>
      <c r="L7" s="32"/>
      <c r="M7" s="32"/>
      <c r="N7" s="32"/>
      <c r="O7" s="32"/>
      <c r="P7" s="32"/>
      <c r="Q7" s="32">
        <v>46.06172839506173</v>
      </c>
      <c r="R7" s="12">
        <f t="shared" si="0"/>
        <v>127.26771676166825</v>
      </c>
    </row>
    <row r="8" spans="1:18" ht="19.5" customHeight="1">
      <c r="A8" s="42" t="s">
        <v>67</v>
      </c>
      <c r="B8" s="32">
        <v>90.59782608695656</v>
      </c>
      <c r="C8" s="32">
        <v>63.153846153846146</v>
      </c>
      <c r="D8" s="32">
        <v>94.48760330578511</v>
      </c>
      <c r="E8" s="32">
        <v>74.66426067230357</v>
      </c>
      <c r="F8" s="32">
        <v>48.98206278026906</v>
      </c>
      <c r="G8" s="32">
        <v>95.8773550055412</v>
      </c>
      <c r="H8" s="32"/>
      <c r="I8" s="32">
        <v>86.32205357883387</v>
      </c>
      <c r="J8" s="32">
        <v>88.06506238859181</v>
      </c>
      <c r="K8" s="32">
        <v>106.73740053050398</v>
      </c>
      <c r="L8" s="32">
        <v>122.35410967051267</v>
      </c>
      <c r="M8" s="32">
        <v>109.9220833918293</v>
      </c>
      <c r="N8" s="32">
        <v>114.74114441416893</v>
      </c>
      <c r="O8" s="32">
        <v>63.238313473877184</v>
      </c>
      <c r="P8" s="32">
        <v>75.46129624770403</v>
      </c>
      <c r="Q8" s="32">
        <v>54.086419753086425</v>
      </c>
      <c r="R8" s="12">
        <f t="shared" si="0"/>
        <v>1288.69083745381</v>
      </c>
    </row>
    <row r="9" spans="1:18" ht="19.5" customHeight="1">
      <c r="A9" s="41" t="s">
        <v>70</v>
      </c>
      <c r="B9" s="32">
        <v>78.40756084930089</v>
      </c>
      <c r="C9" s="32"/>
      <c r="D9" s="32">
        <v>70.94787970449653</v>
      </c>
      <c r="E9" s="32">
        <v>47.082202207281505</v>
      </c>
      <c r="F9" s="32">
        <v>55.7085201793722</v>
      </c>
      <c r="G9" s="32">
        <v>88.3072830063186</v>
      </c>
      <c r="H9" s="32">
        <v>61.65078357354861</v>
      </c>
      <c r="I9" s="32">
        <v>72.84058672939875</v>
      </c>
      <c r="J9" s="32">
        <v>72.29658605974396</v>
      </c>
      <c r="K9" s="32">
        <v>101.44458281444584</v>
      </c>
      <c r="L9" s="32">
        <v>105.30724805082299</v>
      </c>
      <c r="M9" s="32">
        <v>89.3236920459379</v>
      </c>
      <c r="N9" s="32">
        <v>95.4966654966655</v>
      </c>
      <c r="O9" s="32">
        <v>46.31805682859762</v>
      </c>
      <c r="P9" s="32">
        <v>76.74816397382828</v>
      </c>
      <c r="Q9" s="32"/>
      <c r="R9" s="12">
        <f t="shared" si="0"/>
        <v>1061.8798115197592</v>
      </c>
    </row>
    <row r="10" spans="2:17" ht="19.5" customHeight="1">
      <c r="B10" s="18">
        <f>SUM(B4:B9)</f>
        <v>248.37579617025537</v>
      </c>
      <c r="C10" s="18">
        <f aca="true" t="shared" si="1" ref="C10:Q10">SUM(C4:C9)</f>
        <v>255</v>
      </c>
      <c r="D10" s="18">
        <f t="shared" si="1"/>
        <v>257.36102088119264</v>
      </c>
      <c r="E10" s="18">
        <f t="shared" si="1"/>
        <v>192.91044875639955</v>
      </c>
      <c r="F10" s="18">
        <f t="shared" si="1"/>
        <v>190.89237668161434</v>
      </c>
      <c r="G10" s="18">
        <f t="shared" si="1"/>
        <v>279.2028995166078</v>
      </c>
      <c r="H10" s="18">
        <f t="shared" si="1"/>
        <v>230.89841133399366</v>
      </c>
      <c r="I10" s="18">
        <f t="shared" si="1"/>
        <v>240.31206559558896</v>
      </c>
      <c r="J10" s="18">
        <f t="shared" si="1"/>
        <v>238.25220381011542</v>
      </c>
      <c r="K10" s="18">
        <f t="shared" si="1"/>
        <v>287.1009022638687</v>
      </c>
      <c r="L10" s="18">
        <f t="shared" si="1"/>
        <v>335.608978194248</v>
      </c>
      <c r="M10" s="18">
        <f t="shared" si="1"/>
        <v>303.410806192904</v>
      </c>
      <c r="N10" s="18">
        <f t="shared" si="1"/>
        <v>319.1384441603059</v>
      </c>
      <c r="O10" s="18">
        <f t="shared" si="1"/>
        <v>193.4546287809349</v>
      </c>
      <c r="P10" s="18">
        <f t="shared" si="1"/>
        <v>203.00695048548732</v>
      </c>
      <c r="Q10" s="18">
        <f t="shared" si="1"/>
        <v>153.6172839506173</v>
      </c>
    </row>
  </sheetData>
  <printOptions/>
  <pageMargins left="0.75" right="0.75" top="1" bottom="1" header="0.4921259845" footer="0.4921259845"/>
  <pageSetup orientation="portrait" paperSize="9"/>
  <ignoredErrors>
    <ignoredError sqref="B10:Q10" formulaRange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11.00390625" style="3" customWidth="1"/>
    <col min="19" max="16384" width="9.00390625" style="3" customWidth="1"/>
  </cols>
  <sheetData>
    <row r="2" ht="18" customHeight="1">
      <c r="R2" s="10">
        <f>SUM(R4:R9)</f>
        <v>4364.529026064183</v>
      </c>
    </row>
    <row r="3" spans="1:18" ht="45" customHeight="1">
      <c r="A3" s="65" t="s">
        <v>4</v>
      </c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I3" s="14">
        <v>8</v>
      </c>
      <c r="J3" s="14">
        <v>9</v>
      </c>
      <c r="K3" s="14">
        <v>10</v>
      </c>
      <c r="L3" s="14">
        <v>11</v>
      </c>
      <c r="M3" s="14">
        <v>12</v>
      </c>
      <c r="N3" s="14">
        <v>13</v>
      </c>
      <c r="O3" s="14">
        <v>14</v>
      </c>
      <c r="P3" s="14">
        <v>15</v>
      </c>
      <c r="Q3" s="14">
        <v>16</v>
      </c>
      <c r="R3" s="11" t="s">
        <v>16</v>
      </c>
    </row>
    <row r="4" spans="1:18" ht="19.5" customHeight="1">
      <c r="A4" s="41" t="s">
        <v>48</v>
      </c>
      <c r="B4" s="34"/>
      <c r="C4" s="34">
        <v>90.84615384615384</v>
      </c>
      <c r="D4" s="34"/>
      <c r="E4" s="34"/>
      <c r="F4" s="34">
        <v>85.75336322869956</v>
      </c>
      <c r="G4" s="34"/>
      <c r="H4" s="34"/>
      <c r="I4" s="34"/>
      <c r="J4" s="34"/>
      <c r="K4" s="34"/>
      <c r="L4" s="34"/>
      <c r="M4" s="34"/>
      <c r="N4" s="34"/>
      <c r="O4" s="34">
        <v>87.839596700275</v>
      </c>
      <c r="P4" s="34"/>
      <c r="Q4" s="34"/>
      <c r="R4" s="44">
        <f aca="true" t="shared" si="0" ref="R4:R9">SUM(B4:Q4)</f>
        <v>264.43911377512836</v>
      </c>
    </row>
    <row r="5" spans="1:18" ht="19.5" customHeight="1">
      <c r="A5" s="41" t="s">
        <v>32</v>
      </c>
      <c r="B5" s="34">
        <v>86.60621761658031</v>
      </c>
      <c r="C5" s="34"/>
      <c r="D5" s="34">
        <v>89.83077880650431</v>
      </c>
      <c r="E5" s="34">
        <v>70.9108852843463</v>
      </c>
      <c r="F5" s="34"/>
      <c r="G5" s="34">
        <v>99.24382716049384</v>
      </c>
      <c r="H5" s="34">
        <v>87.16439134185518</v>
      </c>
      <c r="I5" s="34">
        <v>88.5250021296533</v>
      </c>
      <c r="J5" s="34">
        <v>82.62769485903813</v>
      </c>
      <c r="K5" s="34">
        <v>97.21369539551358</v>
      </c>
      <c r="L5" s="34">
        <v>120.26765799256506</v>
      </c>
      <c r="M5" s="34">
        <v>106.84278176160198</v>
      </c>
      <c r="N5" s="34">
        <v>116.56924147529575</v>
      </c>
      <c r="O5" s="34">
        <v>78.08707607699358</v>
      </c>
      <c r="P5" s="34">
        <v>59.357142857142875</v>
      </c>
      <c r="Q5" s="34">
        <v>65.81481481481481</v>
      </c>
      <c r="R5" s="44">
        <f t="shared" si="0"/>
        <v>1249.0612075723989</v>
      </c>
    </row>
    <row r="6" spans="1:18" ht="19.5" customHeight="1">
      <c r="A6" s="42" t="s">
        <v>31</v>
      </c>
      <c r="B6" s="34">
        <v>95.54615138933251</v>
      </c>
      <c r="C6" s="34"/>
      <c r="D6" s="34">
        <v>102.69146608315097</v>
      </c>
      <c r="E6" s="34">
        <v>82.97698504027619</v>
      </c>
      <c r="F6" s="34">
        <v>82.16591928251121</v>
      </c>
      <c r="G6" s="34">
        <v>114.5672191528545</v>
      </c>
      <c r="H6" s="34">
        <v>84.75179358079234</v>
      </c>
      <c r="I6" s="34">
        <v>103.18746244742643</v>
      </c>
      <c r="J6" s="34">
        <v>89.19439421338156</v>
      </c>
      <c r="K6" s="34">
        <v>101.59700561447286</v>
      </c>
      <c r="L6" s="34">
        <v>128.76746557878636</v>
      </c>
      <c r="M6" s="34">
        <v>114.17882942650746</v>
      </c>
      <c r="N6" s="34">
        <v>126.93506493506494</v>
      </c>
      <c r="O6" s="34"/>
      <c r="P6" s="34">
        <v>66.90142311697326</v>
      </c>
      <c r="Q6" s="34">
        <v>57.17283950617284</v>
      </c>
      <c r="R6" s="44">
        <f t="shared" si="0"/>
        <v>1350.6340193677033</v>
      </c>
    </row>
    <row r="7" spans="1:18" ht="19.5" customHeight="1">
      <c r="A7" s="42" t="s">
        <v>18</v>
      </c>
      <c r="B7" s="34">
        <v>94.01098901098901</v>
      </c>
      <c r="C7" s="34">
        <v>61.30769230769231</v>
      </c>
      <c r="D7" s="34"/>
      <c r="E7" s="34"/>
      <c r="F7" s="34"/>
      <c r="G7" s="34"/>
      <c r="H7" s="34">
        <v>87.57717838565917</v>
      </c>
      <c r="I7" s="34">
        <v>95.2605173524809</v>
      </c>
      <c r="J7" s="34"/>
      <c r="K7" s="34">
        <v>109.16155419222905</v>
      </c>
      <c r="L7" s="34">
        <v>115.84989522444027</v>
      </c>
      <c r="M7" s="34"/>
      <c r="N7" s="34">
        <v>113.88401888064733</v>
      </c>
      <c r="O7" s="34">
        <v>71.3409715857012</v>
      </c>
      <c r="P7" s="34">
        <v>82.77755308392317</v>
      </c>
      <c r="Q7" s="34">
        <v>52.23456790123457</v>
      </c>
      <c r="R7" s="44">
        <f t="shared" si="0"/>
        <v>883.4049379249971</v>
      </c>
    </row>
    <row r="8" spans="1:18" ht="19.5" customHeight="1">
      <c r="A8" s="42" t="s">
        <v>30</v>
      </c>
      <c r="B8" s="34"/>
      <c r="C8" s="34"/>
      <c r="D8" s="34"/>
      <c r="E8" s="34"/>
      <c r="F8" s="34">
        <v>75.43946188340807</v>
      </c>
      <c r="G8" s="34">
        <v>97.30523146405721</v>
      </c>
      <c r="H8" s="34"/>
      <c r="I8" s="34"/>
      <c r="J8" s="34"/>
      <c r="K8" s="34"/>
      <c r="L8" s="34"/>
      <c r="M8" s="34">
        <v>103.06168537875855</v>
      </c>
      <c r="N8" s="34"/>
      <c r="O8" s="34"/>
      <c r="P8" s="34"/>
      <c r="Q8" s="34"/>
      <c r="R8" s="44">
        <f t="shared" si="0"/>
        <v>275.80637872622384</v>
      </c>
    </row>
    <row r="9" spans="1:18" ht="19.5" customHeight="1">
      <c r="A9" s="42" t="s">
        <v>19</v>
      </c>
      <c r="B9" s="34"/>
      <c r="C9" s="34">
        <v>78.84615384615384</v>
      </c>
      <c r="D9" s="34">
        <v>94.16700963042226</v>
      </c>
      <c r="E9" s="34">
        <v>77.44301628106257</v>
      </c>
      <c r="F9" s="34"/>
      <c r="G9" s="34"/>
      <c r="H9" s="34"/>
      <c r="I9" s="34"/>
      <c r="J9" s="34">
        <v>90.72718894009216</v>
      </c>
      <c r="K9" s="34"/>
      <c r="L9" s="34"/>
      <c r="M9" s="34"/>
      <c r="N9" s="34"/>
      <c r="O9" s="34"/>
      <c r="P9" s="34"/>
      <c r="Q9" s="34"/>
      <c r="R9" s="44">
        <f t="shared" si="0"/>
        <v>341.1833686977308</v>
      </c>
    </row>
    <row r="10" spans="2:17" ht="19.5" customHeight="1">
      <c r="B10" s="18">
        <f aca="true" t="shared" si="1" ref="B10:Q10">SUM(B4,B5,B6,B7,B8,B9)</f>
        <v>276.16335801690184</v>
      </c>
      <c r="C10" s="18">
        <f t="shared" si="1"/>
        <v>230.99999999999997</v>
      </c>
      <c r="D10" s="18">
        <f t="shared" si="1"/>
        <v>286.6892545200775</v>
      </c>
      <c r="E10" s="18">
        <f t="shared" si="1"/>
        <v>231.33088660568507</v>
      </c>
      <c r="F10" s="18">
        <f t="shared" si="1"/>
        <v>243.35874439461884</v>
      </c>
      <c r="G10" s="18">
        <f t="shared" si="1"/>
        <v>311.11627777740557</v>
      </c>
      <c r="H10" s="18">
        <f t="shared" si="1"/>
        <v>259.4933633083067</v>
      </c>
      <c r="I10" s="18">
        <f t="shared" si="1"/>
        <v>286.97298192956066</v>
      </c>
      <c r="J10" s="18">
        <f t="shared" si="1"/>
        <v>262.5492780125119</v>
      </c>
      <c r="K10" s="18">
        <f t="shared" si="1"/>
        <v>307.9722552022155</v>
      </c>
      <c r="L10" s="18">
        <f t="shared" si="1"/>
        <v>364.88501879579167</v>
      </c>
      <c r="M10" s="18">
        <f t="shared" si="1"/>
        <v>324.083296566868</v>
      </c>
      <c r="N10" s="18">
        <f t="shared" si="1"/>
        <v>357.388325291008</v>
      </c>
      <c r="O10" s="18">
        <f t="shared" si="1"/>
        <v>237.26764436296978</v>
      </c>
      <c r="P10" s="18">
        <f t="shared" si="1"/>
        <v>209.0361190580393</v>
      </c>
      <c r="Q10" s="18">
        <f t="shared" si="1"/>
        <v>175.22222222222223</v>
      </c>
    </row>
  </sheetData>
  <printOptions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3414.4946445599503</v>
      </c>
    </row>
    <row r="3" spans="1:18" ht="45" customHeight="1">
      <c r="A3" s="65" t="s">
        <v>162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1" t="s">
        <v>147</v>
      </c>
      <c r="B4" s="32">
        <v>82.31115353149713</v>
      </c>
      <c r="C4" s="32">
        <v>59.15384615384615</v>
      </c>
      <c r="D4" s="32">
        <v>77.1558743699108</v>
      </c>
      <c r="E4" s="32">
        <v>58.080044381042946</v>
      </c>
      <c r="F4" s="32"/>
      <c r="G4" s="32">
        <v>89.57994579945799</v>
      </c>
      <c r="H4" s="32">
        <v>81.73355938263543</v>
      </c>
      <c r="I4" s="32">
        <v>70.10624169986721</v>
      </c>
      <c r="J4" s="32">
        <v>69.73348427707269</v>
      </c>
      <c r="K4" s="32">
        <v>79.94500458295141</v>
      </c>
      <c r="L4" s="32">
        <v>105.02991657877074</v>
      </c>
      <c r="M4" s="32">
        <v>92.34580271654421</v>
      </c>
      <c r="N4" s="32">
        <v>104.19483101391651</v>
      </c>
      <c r="O4" s="32">
        <v>69.08615948670943</v>
      </c>
      <c r="P4" s="32">
        <v>48.44182985025507</v>
      </c>
      <c r="Q4" s="32">
        <v>54.086419753086425</v>
      </c>
      <c r="R4" s="12">
        <f aca="true" t="shared" si="0" ref="R4:R9">SUM(B4:Q4)</f>
        <v>1140.9841135775644</v>
      </c>
    </row>
    <row r="5" spans="1:18" ht="19.5" customHeight="1">
      <c r="A5" s="42" t="s">
        <v>159</v>
      </c>
      <c r="B5" s="32"/>
      <c r="C5" s="32"/>
      <c r="D5" s="32"/>
      <c r="E5" s="32"/>
      <c r="F5" s="32">
        <v>72.30044843049326</v>
      </c>
      <c r="G5" s="32">
        <v>86.58022690437602</v>
      </c>
      <c r="H5" s="32">
        <v>72.17754912350796</v>
      </c>
      <c r="I5" s="32"/>
      <c r="J5" s="32"/>
      <c r="K5" s="32">
        <v>76.28227194492254</v>
      </c>
      <c r="L5" s="32">
        <v>99.63709748957687</v>
      </c>
      <c r="M5" s="32"/>
      <c r="N5" s="32">
        <v>98.75460574797347</v>
      </c>
      <c r="O5" s="32"/>
      <c r="P5" s="32">
        <v>46.297271872060215</v>
      </c>
      <c r="Q5" s="32">
        <v>40.50617283950617</v>
      </c>
      <c r="R5" s="12">
        <f t="shared" si="0"/>
        <v>592.5356443524165</v>
      </c>
    </row>
    <row r="6" spans="1:18" ht="19.5" customHeight="1">
      <c r="A6" s="41" t="s">
        <v>148</v>
      </c>
      <c r="B6" s="32"/>
      <c r="C6" s="32">
        <v>80.38461538461539</v>
      </c>
      <c r="D6" s="32"/>
      <c r="E6" s="32"/>
      <c r="F6" s="32">
        <v>59.29596412556054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12">
        <f>SUM(B6:Q6)</f>
        <v>139.68057951017593</v>
      </c>
    </row>
    <row r="7" spans="1:18" ht="19.5" customHeight="1">
      <c r="A7" s="40" t="s">
        <v>10</v>
      </c>
      <c r="B7" s="32"/>
      <c r="C7" s="32">
        <v>76.07692307692308</v>
      </c>
      <c r="D7" s="32">
        <v>65.83509513742072</v>
      </c>
      <c r="E7" s="32">
        <v>58.30797389781953</v>
      </c>
      <c r="F7" s="32">
        <v>72.30044843049326</v>
      </c>
      <c r="G7" s="32"/>
      <c r="H7" s="32"/>
      <c r="I7" s="32"/>
      <c r="J7" s="32">
        <v>73.88694383661561</v>
      </c>
      <c r="K7" s="32">
        <v>65.369406867846</v>
      </c>
      <c r="L7" s="32"/>
      <c r="M7" s="32">
        <v>84.70193446506121</v>
      </c>
      <c r="N7" s="32"/>
      <c r="O7" s="32">
        <v>80.78185151237396</v>
      </c>
      <c r="P7" s="32">
        <v>42.563037249283674</v>
      </c>
      <c r="Q7" s="32">
        <v>46.06172839506173</v>
      </c>
      <c r="R7" s="12">
        <f>SUM(B7:Q7)</f>
        <v>665.8853428688988</v>
      </c>
    </row>
    <row r="8" spans="1:18" ht="19.5" customHeight="1">
      <c r="A8" s="42" t="s">
        <v>163</v>
      </c>
      <c r="B8" s="32"/>
      <c r="C8" s="32"/>
      <c r="D8" s="32">
        <v>68.60606398394827</v>
      </c>
      <c r="E8" s="32">
        <v>52.99280679038988</v>
      </c>
      <c r="F8" s="32"/>
      <c r="G8" s="32"/>
      <c r="H8" s="32">
        <v>82.48175885990896</v>
      </c>
      <c r="I8" s="32">
        <v>68.21320353297659</v>
      </c>
      <c r="J8" s="32">
        <v>80.0712</v>
      </c>
      <c r="K8" s="32"/>
      <c r="L8" s="32"/>
      <c r="M8" s="32">
        <v>101.93970999745613</v>
      </c>
      <c r="N8" s="32"/>
      <c r="O8" s="32">
        <v>88.16956920256646</v>
      </c>
      <c r="P8" s="32"/>
      <c r="Q8" s="32"/>
      <c r="R8" s="12">
        <f t="shared" si="0"/>
        <v>542.4743123672463</v>
      </c>
    </row>
    <row r="9" spans="1:18" ht="19.5" customHeight="1">
      <c r="A9" s="41" t="s">
        <v>164</v>
      </c>
      <c r="B9" s="32">
        <v>67.54136333553939</v>
      </c>
      <c r="C9" s="32"/>
      <c r="D9" s="32"/>
      <c r="E9" s="32"/>
      <c r="F9" s="32"/>
      <c r="G9" s="32">
        <v>95.4869533259831</v>
      </c>
      <c r="H9" s="32"/>
      <c r="I9" s="32">
        <v>68.2335869985812</v>
      </c>
      <c r="J9" s="32"/>
      <c r="K9" s="32"/>
      <c r="L9" s="32"/>
      <c r="M9" s="32"/>
      <c r="N9" s="32">
        <v>101.67274822354523</v>
      </c>
      <c r="O9" s="32"/>
      <c r="P9" s="32"/>
      <c r="Q9" s="32"/>
      <c r="R9" s="12">
        <f t="shared" si="0"/>
        <v>332.9346518836489</v>
      </c>
    </row>
    <row r="10" spans="2:17" ht="19.5" customHeight="1">
      <c r="B10" s="18">
        <f aca="true" t="shared" si="1" ref="B10:Q10">SUM(B4,B5,B6,B7,B8,B9)</f>
        <v>149.8525168670365</v>
      </c>
      <c r="C10" s="18">
        <f t="shared" si="1"/>
        <v>215.61538461538464</v>
      </c>
      <c r="D10" s="18">
        <f t="shared" si="1"/>
        <v>211.5970334912798</v>
      </c>
      <c r="E10" s="18">
        <f t="shared" si="1"/>
        <v>169.38082506925235</v>
      </c>
      <c r="F10" s="18">
        <f t="shared" si="1"/>
        <v>203.89686098654704</v>
      </c>
      <c r="G10" s="18">
        <f t="shared" si="1"/>
        <v>271.6471260298171</v>
      </c>
      <c r="H10" s="18">
        <f t="shared" si="1"/>
        <v>236.39286736605237</v>
      </c>
      <c r="I10" s="18">
        <f t="shared" si="1"/>
        <v>206.553032231425</v>
      </c>
      <c r="J10" s="18">
        <f t="shared" si="1"/>
        <v>223.69162811368832</v>
      </c>
      <c r="K10" s="18">
        <f t="shared" si="1"/>
        <v>221.59668339571994</v>
      </c>
      <c r="L10" s="18">
        <f t="shared" si="1"/>
        <v>204.6670140683476</v>
      </c>
      <c r="M10" s="18">
        <f t="shared" si="1"/>
        <v>278.9874471790616</v>
      </c>
      <c r="N10" s="18">
        <f t="shared" si="1"/>
        <v>304.6221849854352</v>
      </c>
      <c r="O10" s="18">
        <f t="shared" si="1"/>
        <v>238.03758020164986</v>
      </c>
      <c r="P10" s="18">
        <f t="shared" si="1"/>
        <v>137.30213897159896</v>
      </c>
      <c r="Q10" s="18">
        <f t="shared" si="1"/>
        <v>140.65432098765433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I138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80" t="s">
        <v>47</v>
      </c>
      <c r="B1" s="81"/>
      <c r="C1" s="81"/>
      <c r="D1" s="82"/>
    </row>
    <row r="2" spans="1:4" ht="12.75">
      <c r="A2" s="50"/>
      <c r="B2" s="50" t="s">
        <v>0</v>
      </c>
      <c r="C2" s="50" t="s">
        <v>1</v>
      </c>
      <c r="D2" s="50" t="s">
        <v>2</v>
      </c>
    </row>
    <row r="3" spans="1:4" ht="23.25" customHeight="1">
      <c r="A3" s="51" t="s">
        <v>102</v>
      </c>
      <c r="B3" s="66" t="s">
        <v>4</v>
      </c>
      <c r="C3" s="67">
        <f>'ŠVANDA TEAM'!D10</f>
        <v>286.6892545200775</v>
      </c>
      <c r="D3" s="68">
        <f aca="true" t="shared" si="0" ref="D3:D12">C3-C$3</f>
        <v>0</v>
      </c>
    </row>
    <row r="4" spans="1:4" ht="23.25" customHeight="1">
      <c r="A4" s="51" t="s">
        <v>103</v>
      </c>
      <c r="B4" s="66" t="s">
        <v>133</v>
      </c>
      <c r="C4" s="67">
        <f>'K3 SPORT HVĚZDY'!D10</f>
        <v>276.60441826427996</v>
      </c>
      <c r="D4" s="68">
        <f t="shared" si="0"/>
        <v>-10.08483625579754</v>
      </c>
    </row>
    <row r="5" spans="1:9" ht="23.25" customHeight="1">
      <c r="A5" s="51" t="s">
        <v>104</v>
      </c>
      <c r="B5" s="66" t="s">
        <v>64</v>
      </c>
      <c r="C5" s="67">
        <f>'PARDAL´S TEAM'!D10</f>
        <v>269.6155852233114</v>
      </c>
      <c r="D5" s="68">
        <f t="shared" si="0"/>
        <v>-17.07366929676607</v>
      </c>
      <c r="H5" s="4"/>
      <c r="I5" s="5"/>
    </row>
    <row r="6" spans="1:4" ht="23.25" customHeight="1">
      <c r="A6" s="51" t="s">
        <v>105</v>
      </c>
      <c r="B6" s="46" t="s">
        <v>58</v>
      </c>
      <c r="C6" s="47">
        <f>'NÁHRADNÍ TERMÍN'!D10</f>
        <v>268.52136650364747</v>
      </c>
      <c r="D6" s="48">
        <f t="shared" si="0"/>
        <v>-18.167888016430027</v>
      </c>
    </row>
    <row r="7" spans="1:4" ht="23.25" customHeight="1">
      <c r="A7" s="51" t="s">
        <v>106</v>
      </c>
      <c r="B7" s="46" t="s">
        <v>131</v>
      </c>
      <c r="C7" s="47">
        <f>'ŠNEČEK TEAM'!D10</f>
        <v>257.36102088119264</v>
      </c>
      <c r="D7" s="48">
        <f t="shared" si="0"/>
        <v>-29.328233638884853</v>
      </c>
    </row>
    <row r="8" spans="1:4" ht="23.25" customHeight="1">
      <c r="A8" s="51" t="s">
        <v>107</v>
      </c>
      <c r="B8" s="46" t="s">
        <v>204</v>
      </c>
      <c r="C8" s="47">
        <f>'K3 SPORT NÁM JE TO JEDNO'!D10</f>
        <v>248.63607164472023</v>
      </c>
      <c r="D8" s="48">
        <f t="shared" si="0"/>
        <v>-38.053182875357265</v>
      </c>
    </row>
    <row r="9" spans="1:4" ht="23.25" customHeight="1">
      <c r="A9" s="51" t="s">
        <v>108</v>
      </c>
      <c r="B9" s="46" t="s">
        <v>175</v>
      </c>
      <c r="C9" s="47">
        <f>'SK METEOR BRNO 1'!D10</f>
        <v>232.8826750187598</v>
      </c>
      <c r="D9" s="48">
        <f t="shared" si="0"/>
        <v>-53.806579501317685</v>
      </c>
    </row>
    <row r="10" spans="1:4" ht="23.25" customHeight="1">
      <c r="A10" s="51" t="s">
        <v>109</v>
      </c>
      <c r="B10" s="46" t="s">
        <v>162</v>
      </c>
      <c r="C10" s="47">
        <f>'TRENÝRKOVÁ SKUPINKA'!D10</f>
        <v>211.5970334912798</v>
      </c>
      <c r="D10" s="48">
        <f t="shared" si="0"/>
        <v>-75.0922210287977</v>
      </c>
    </row>
    <row r="11" spans="1:4" ht="23.25" customHeight="1">
      <c r="A11" s="51" t="s">
        <v>110</v>
      </c>
      <c r="B11" s="46" t="s">
        <v>150</v>
      </c>
      <c r="C11" s="47">
        <f>'BOD ZLOMU'!D10</f>
        <v>202.9678559780478</v>
      </c>
      <c r="D11" s="48">
        <f t="shared" si="0"/>
        <v>-83.7213985420297</v>
      </c>
    </row>
    <row r="12" spans="1:4" ht="23.25" customHeight="1">
      <c r="A12" s="51" t="s">
        <v>111</v>
      </c>
      <c r="B12" s="46" t="s">
        <v>86</v>
      </c>
      <c r="C12" s="47">
        <f>VĚTROPLAŠI!D10</f>
        <v>197.2118797463837</v>
      </c>
      <c r="D12" s="48">
        <f t="shared" si="0"/>
        <v>-89.47737477369381</v>
      </c>
    </row>
    <row r="13" spans="1:4" ht="23.25" customHeight="1">
      <c r="A13" s="51" t="s">
        <v>112</v>
      </c>
      <c r="B13" s="46" t="s">
        <v>94</v>
      </c>
      <c r="C13" s="47">
        <f>'SK TERMIT'!D10</f>
        <v>185.62973683873767</v>
      </c>
      <c r="D13" s="48">
        <f aca="true" t="shared" si="1" ref="D13:D25">C13-C$3</f>
        <v>-101.05951768133983</v>
      </c>
    </row>
    <row r="14" spans="1:4" ht="23.25" customHeight="1">
      <c r="A14" s="51" t="s">
        <v>113</v>
      </c>
      <c r="B14" s="46" t="s">
        <v>172</v>
      </c>
      <c r="C14" s="47">
        <f>JUNIORKA!D10</f>
        <v>184.46174687824873</v>
      </c>
      <c r="D14" s="48">
        <f t="shared" si="1"/>
        <v>-102.22750764182877</v>
      </c>
    </row>
    <row r="15" spans="1:4" ht="23.25" customHeight="1">
      <c r="A15" s="51" t="s">
        <v>114</v>
      </c>
      <c r="B15" s="45" t="s">
        <v>3</v>
      </c>
      <c r="C15" s="47">
        <f>'PROPÁNAJÁNA TEAM'!D10</f>
        <v>183.07376617950104</v>
      </c>
      <c r="D15" s="48">
        <f t="shared" si="1"/>
        <v>-103.61548834057646</v>
      </c>
    </row>
    <row r="16" spans="1:4" ht="23.25" customHeight="1">
      <c r="A16" s="51" t="s">
        <v>115</v>
      </c>
      <c r="B16" s="46" t="s">
        <v>165</v>
      </c>
      <c r="C16" s="47">
        <f>'BEZ DECHU'!D10</f>
        <v>172.86040465195072</v>
      </c>
      <c r="D16" s="48">
        <f t="shared" si="1"/>
        <v>-113.82884986812678</v>
      </c>
    </row>
    <row r="17" spans="1:4" ht="23.25" customHeight="1">
      <c r="A17" s="51" t="s">
        <v>116</v>
      </c>
      <c r="B17" s="46" t="s">
        <v>50</v>
      </c>
      <c r="C17" s="47">
        <f>'SOKOLÍ PERO'!D10</f>
        <v>161.8879900829076</v>
      </c>
      <c r="D17" s="48">
        <f t="shared" si="1"/>
        <v>-124.80126443716989</v>
      </c>
    </row>
    <row r="18" spans="1:4" ht="23.25" customHeight="1">
      <c r="A18" s="51" t="s">
        <v>117</v>
      </c>
      <c r="B18" s="46" t="s">
        <v>168</v>
      </c>
      <c r="C18" s="47">
        <f>HERKY!D10</f>
        <v>156.10546878907735</v>
      </c>
      <c r="D18" s="48">
        <f t="shared" si="1"/>
        <v>-130.58378573100015</v>
      </c>
    </row>
    <row r="19" spans="1:4" ht="23.25" customHeight="1">
      <c r="A19" s="51" t="s">
        <v>118</v>
      </c>
      <c r="B19" s="46" t="s">
        <v>34</v>
      </c>
      <c r="C19" s="47">
        <f>'JEN TAK TAK'!D10</f>
        <v>0</v>
      </c>
      <c r="D19" s="48">
        <f t="shared" si="1"/>
        <v>-286.6892545200775</v>
      </c>
    </row>
    <row r="20" spans="1:4" ht="23.25" customHeight="1">
      <c r="A20" s="51" t="s">
        <v>119</v>
      </c>
      <c r="B20" s="46" t="s">
        <v>193</v>
      </c>
      <c r="C20" s="47">
        <f>'SK METEOR BRNO A'!D10</f>
        <v>107.33138471603999</v>
      </c>
      <c r="D20" s="48">
        <f t="shared" si="1"/>
        <v>-179.3578698040375</v>
      </c>
    </row>
    <row r="21" spans="1:4" ht="23.25" customHeight="1">
      <c r="A21" s="51" t="s">
        <v>120</v>
      </c>
      <c r="B21" s="46" t="s">
        <v>42</v>
      </c>
      <c r="C21" s="47">
        <f>'OKLAHOMA TEAM'!D10</f>
        <v>72.65495743915596</v>
      </c>
      <c r="D21" s="48">
        <f t="shared" si="1"/>
        <v>-214.03429708092153</v>
      </c>
    </row>
    <row r="22" spans="1:4" ht="23.25" customHeight="1">
      <c r="A22" s="51" t="s">
        <v>121</v>
      </c>
      <c r="B22" s="46" t="s">
        <v>187</v>
      </c>
      <c r="C22" s="47">
        <f>'FANCLUB LEOŠE KLÉMY'!D10</f>
        <v>0</v>
      </c>
      <c r="D22" s="48">
        <f t="shared" si="1"/>
        <v>-286.6892545200775</v>
      </c>
    </row>
    <row r="23" spans="1:4" ht="23.25" customHeight="1">
      <c r="A23" s="51" t="s">
        <v>157</v>
      </c>
      <c r="B23" s="46" t="s">
        <v>68</v>
      </c>
      <c r="C23" s="47">
        <f>'CHEECHOO TEAM'!D10</f>
        <v>0</v>
      </c>
      <c r="D23" s="48">
        <f t="shared" si="1"/>
        <v>-286.6892545200775</v>
      </c>
    </row>
    <row r="24" spans="1:4" ht="23.25" customHeight="1">
      <c r="A24" s="51" t="s">
        <v>200</v>
      </c>
      <c r="B24" s="46" t="s">
        <v>180</v>
      </c>
      <c r="C24" s="47">
        <f>'JAKO VÍNO'!D10</f>
        <v>0</v>
      </c>
      <c r="D24" s="48">
        <f t="shared" si="1"/>
        <v>-286.6892545200775</v>
      </c>
    </row>
    <row r="25" spans="1:4" ht="23.25" customHeight="1">
      <c r="A25" s="51" t="s">
        <v>201</v>
      </c>
      <c r="B25" s="46" t="s">
        <v>145</v>
      </c>
      <c r="C25" s="47">
        <f>'SAJDA TEAM'!D10</f>
        <v>0</v>
      </c>
      <c r="D25" s="48">
        <f t="shared" si="1"/>
        <v>-286.6892545200775</v>
      </c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3"/>
  </sheetPr>
  <dimension ref="A2:R10"/>
  <sheetViews>
    <sheetView workbookViewId="0" topLeftCell="A1">
      <selection activeCell="A3" sqref="A3"/>
    </sheetView>
  </sheetViews>
  <sheetFormatPr defaultColWidth="9.00390625" defaultRowHeight="12.75"/>
  <cols>
    <col min="1" max="1" width="20.75390625" style="3" customWidth="1"/>
    <col min="2" max="17" width="6.75390625" style="3" customWidth="1"/>
    <col min="18" max="18" width="9.75390625" style="3" customWidth="1"/>
    <col min="19" max="16384" width="9.00390625" style="3" customWidth="1"/>
  </cols>
  <sheetData>
    <row r="2" ht="18" customHeight="1">
      <c r="R2" s="10">
        <f>SUM(R4:R9)</f>
        <v>704.3056516673541</v>
      </c>
    </row>
    <row r="3" spans="1:18" ht="45" customHeight="1">
      <c r="A3" s="65" t="s">
        <v>86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 t="s">
        <v>5</v>
      </c>
    </row>
    <row r="4" spans="1:18" ht="19.5" customHeight="1">
      <c r="A4" s="42" t="s">
        <v>90</v>
      </c>
      <c r="B4" s="32"/>
      <c r="C4" s="32">
        <v>35.15384615384615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>
        <v>52.23456790123457</v>
      </c>
      <c r="R4" s="12">
        <f aca="true" t="shared" si="0" ref="R4:R9">SUM(B4:Q4)</f>
        <v>87.38841405508072</v>
      </c>
    </row>
    <row r="5" spans="1:18" ht="19.5" customHeight="1">
      <c r="A5" s="41" t="s">
        <v>158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>
        <v>42.358024691358025</v>
      </c>
      <c r="R5" s="12">
        <f t="shared" si="0"/>
        <v>42.358024691358025</v>
      </c>
    </row>
    <row r="6" spans="1:18" ht="19.5" customHeight="1">
      <c r="A6" s="42" t="s">
        <v>91</v>
      </c>
      <c r="B6" s="32">
        <v>83.01320858558063</v>
      </c>
      <c r="C6" s="32"/>
      <c r="D6" s="32">
        <v>63.27101631116687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12">
        <f>SUM(B6:Q6)</f>
        <v>146.2842248967475</v>
      </c>
    </row>
    <row r="7" spans="1:18" ht="19.5" customHeight="1">
      <c r="A7" s="40" t="s">
        <v>89</v>
      </c>
      <c r="B7" s="32">
        <v>78.42657342657343</v>
      </c>
      <c r="C7" s="32"/>
      <c r="D7" s="32">
        <v>64.6233618821587</v>
      </c>
      <c r="E7" s="32">
        <v>62.50342465753427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12">
        <f>SUM(B7:Q7)</f>
        <v>205.55335996626638</v>
      </c>
    </row>
    <row r="8" spans="1:18" ht="19.5" customHeight="1">
      <c r="A8" s="41" t="s">
        <v>87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12">
        <f t="shared" si="0"/>
        <v>0</v>
      </c>
    </row>
    <row r="9" spans="1:18" ht="19.5" customHeight="1">
      <c r="A9" s="41" t="s">
        <v>88</v>
      </c>
      <c r="B9" s="32">
        <v>84.94923857868021</v>
      </c>
      <c r="C9" s="32"/>
      <c r="D9" s="32">
        <v>69.31750155305812</v>
      </c>
      <c r="E9" s="32">
        <v>68.45488792616312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12">
        <f t="shared" si="0"/>
        <v>222.72162805790146</v>
      </c>
    </row>
    <row r="10" spans="2:17" ht="19.5" customHeight="1">
      <c r="B10" s="18">
        <f aca="true" t="shared" si="1" ref="B10:Q10">SUM(B4,B5,B6,B7,B8,B9)</f>
        <v>246.38902059083426</v>
      </c>
      <c r="C10" s="18">
        <f t="shared" si="1"/>
        <v>35.15384615384615</v>
      </c>
      <c r="D10" s="18">
        <f t="shared" si="1"/>
        <v>197.2118797463837</v>
      </c>
      <c r="E10" s="18">
        <f t="shared" si="1"/>
        <v>130.9583125836974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  <c r="M10" s="18">
        <f t="shared" si="1"/>
        <v>0</v>
      </c>
      <c r="N10" s="18">
        <f t="shared" si="1"/>
        <v>0</v>
      </c>
      <c r="O10" s="18">
        <f t="shared" si="1"/>
        <v>0</v>
      </c>
      <c r="P10" s="18">
        <f t="shared" si="1"/>
        <v>0</v>
      </c>
      <c r="Q10" s="18">
        <f t="shared" si="1"/>
        <v>94.5925925925926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J138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80" t="s">
        <v>71</v>
      </c>
      <c r="B1" s="81"/>
      <c r="C1" s="81"/>
      <c r="D1" s="82"/>
    </row>
    <row r="2" spans="1:4" ht="12.75">
      <c r="A2" s="50"/>
      <c r="B2" s="50" t="s">
        <v>0</v>
      </c>
      <c r="C2" s="50" t="s">
        <v>1</v>
      </c>
      <c r="D2" s="50" t="s">
        <v>2</v>
      </c>
    </row>
    <row r="3" spans="1:4" ht="23.25" customHeight="1">
      <c r="A3" s="51" t="s">
        <v>102</v>
      </c>
      <c r="B3" s="66" t="s">
        <v>133</v>
      </c>
      <c r="C3" s="67">
        <f>'K3 SPORT HVĚZDY'!E10</f>
        <v>252.7409191953753</v>
      </c>
      <c r="D3" s="68">
        <f aca="true" t="shared" si="0" ref="D3:D12">C3-C$3</f>
        <v>0</v>
      </c>
    </row>
    <row r="4" spans="1:4" ht="23.25" customHeight="1">
      <c r="A4" s="51" t="s">
        <v>103</v>
      </c>
      <c r="B4" s="66" t="s">
        <v>4</v>
      </c>
      <c r="C4" s="67">
        <f>'ŠVANDA TEAM'!E10</f>
        <v>231.33088660568507</v>
      </c>
      <c r="D4" s="68">
        <f t="shared" si="0"/>
        <v>-21.410032589690246</v>
      </c>
    </row>
    <row r="5" spans="1:4" ht="23.25" customHeight="1">
      <c r="A5" s="51" t="s">
        <v>104</v>
      </c>
      <c r="B5" s="66" t="s">
        <v>64</v>
      </c>
      <c r="C5" s="67">
        <f>'PARDAL´S TEAM'!E10</f>
        <v>226.7954158429408</v>
      </c>
      <c r="D5" s="68">
        <f t="shared" si="0"/>
        <v>-25.945503352434514</v>
      </c>
    </row>
    <row r="6" spans="1:4" ht="23.25" customHeight="1">
      <c r="A6" s="51" t="s">
        <v>105</v>
      </c>
      <c r="B6" s="46" t="s">
        <v>58</v>
      </c>
      <c r="C6" s="47">
        <f>'NÁHRADNÍ TERMÍN'!E10</f>
        <v>221.0610259755534</v>
      </c>
      <c r="D6" s="48">
        <f t="shared" si="0"/>
        <v>-31.679893219821906</v>
      </c>
    </row>
    <row r="7" spans="1:4" ht="23.25" customHeight="1">
      <c r="A7" s="51" t="s">
        <v>106</v>
      </c>
      <c r="B7" s="46" t="s">
        <v>175</v>
      </c>
      <c r="C7" s="47">
        <f>'SK METEOR BRNO 1'!E10</f>
        <v>203.06663492017196</v>
      </c>
      <c r="D7" s="48">
        <f t="shared" si="0"/>
        <v>-49.67428427520335</v>
      </c>
    </row>
    <row r="8" spans="1:4" ht="23.25" customHeight="1">
      <c r="A8" s="51" t="s">
        <v>107</v>
      </c>
      <c r="B8" s="46" t="s">
        <v>165</v>
      </c>
      <c r="C8" s="47">
        <f>'BEZ DECHU'!E10</f>
        <v>200.71746635295287</v>
      </c>
      <c r="D8" s="48">
        <f t="shared" si="0"/>
        <v>-52.023452842422444</v>
      </c>
    </row>
    <row r="9" spans="1:7" ht="23.25" customHeight="1">
      <c r="A9" s="51" t="s">
        <v>108</v>
      </c>
      <c r="B9" s="45" t="s">
        <v>3</v>
      </c>
      <c r="C9" s="47">
        <f>'PROPÁNAJÁNA TEAM'!E10</f>
        <v>199.1914920246986</v>
      </c>
      <c r="D9" s="48">
        <f t="shared" si="0"/>
        <v>-53.54942717067672</v>
      </c>
      <c r="F9" s="8"/>
      <c r="G9" s="9"/>
    </row>
    <row r="10" spans="1:4" ht="23.25" customHeight="1">
      <c r="A10" s="51" t="s">
        <v>109</v>
      </c>
      <c r="B10" s="46" t="s">
        <v>94</v>
      </c>
      <c r="C10" s="47">
        <f>'SK TERMIT'!E10</f>
        <v>194.66300315421313</v>
      </c>
      <c r="D10" s="48">
        <f t="shared" si="0"/>
        <v>-58.07791604116218</v>
      </c>
    </row>
    <row r="11" spans="1:4" ht="23.25" customHeight="1">
      <c r="A11" s="51" t="s">
        <v>110</v>
      </c>
      <c r="B11" s="46" t="s">
        <v>204</v>
      </c>
      <c r="C11" s="47">
        <f>'K3 SPORT NÁM JE TO JEDNO'!E10</f>
        <v>193.71325719889376</v>
      </c>
      <c r="D11" s="48">
        <f t="shared" si="0"/>
        <v>-59.027661996481555</v>
      </c>
    </row>
    <row r="12" spans="1:4" ht="23.25" customHeight="1">
      <c r="A12" s="51" t="s">
        <v>111</v>
      </c>
      <c r="B12" s="46" t="s">
        <v>131</v>
      </c>
      <c r="C12" s="47">
        <f>'ŠNEČEK TEAM'!E10</f>
        <v>192.91044875639955</v>
      </c>
      <c r="D12" s="48">
        <f t="shared" si="0"/>
        <v>-59.830470438975766</v>
      </c>
    </row>
    <row r="13" spans="1:4" ht="23.25" customHeight="1">
      <c r="A13" s="51" t="s">
        <v>112</v>
      </c>
      <c r="B13" s="46" t="s">
        <v>162</v>
      </c>
      <c r="C13" s="47">
        <f>'TRENÝRKOVÁ SKUPINKA'!E10</f>
        <v>169.38082506925235</v>
      </c>
      <c r="D13" s="48">
        <f aca="true" t="shared" si="1" ref="D13:D25">C13-C$3</f>
        <v>-83.36009412612296</v>
      </c>
    </row>
    <row r="14" spans="1:4" ht="23.25" customHeight="1">
      <c r="A14" s="51" t="s">
        <v>113</v>
      </c>
      <c r="B14" s="46" t="s">
        <v>50</v>
      </c>
      <c r="C14" s="47">
        <f>'SOKOLÍ PERO'!E10</f>
        <v>148.622489017865</v>
      </c>
      <c r="D14" s="48">
        <f t="shared" si="1"/>
        <v>-104.1184301775103</v>
      </c>
    </row>
    <row r="15" spans="1:4" ht="23.25" customHeight="1">
      <c r="A15" s="51" t="s">
        <v>114</v>
      </c>
      <c r="B15" s="46" t="s">
        <v>150</v>
      </c>
      <c r="C15" s="47">
        <f>'BOD ZLOMU'!E10</f>
        <v>142.4410968460287</v>
      </c>
      <c r="D15" s="48">
        <f t="shared" si="1"/>
        <v>-110.29982234934661</v>
      </c>
    </row>
    <row r="16" spans="1:10" ht="23.25" customHeight="1">
      <c r="A16" s="51" t="s">
        <v>115</v>
      </c>
      <c r="B16" s="46" t="s">
        <v>86</v>
      </c>
      <c r="C16" s="47">
        <f>VĚTROPLAŠI!E10</f>
        <v>130.9583125836974</v>
      </c>
      <c r="D16" s="48">
        <f t="shared" si="1"/>
        <v>-121.78260661167792</v>
      </c>
      <c r="H16" s="15"/>
      <c r="I16" s="9"/>
      <c r="J16" s="13"/>
    </row>
    <row r="17" spans="1:6" ht="23.25" customHeight="1">
      <c r="A17" s="51" t="s">
        <v>116</v>
      </c>
      <c r="B17" s="46" t="s">
        <v>168</v>
      </c>
      <c r="C17" s="47">
        <f>HERKY!E10</f>
        <v>128.89971882921816</v>
      </c>
      <c r="D17" s="48">
        <f t="shared" si="1"/>
        <v>-123.84120036615715</v>
      </c>
      <c r="F17" s="7"/>
    </row>
    <row r="18" spans="1:4" ht="23.25" customHeight="1">
      <c r="A18" s="51" t="s">
        <v>117</v>
      </c>
      <c r="B18" s="46" t="s">
        <v>187</v>
      </c>
      <c r="C18" s="47">
        <f>'FANCLUB LEOŠE KLÉMY'!E10</f>
        <v>83.72804167241532</v>
      </c>
      <c r="D18" s="48">
        <f t="shared" si="1"/>
        <v>-169.01287752296</v>
      </c>
    </row>
    <row r="19" spans="1:4" ht="23.25" customHeight="1">
      <c r="A19" s="51" t="s">
        <v>118</v>
      </c>
      <c r="B19" s="46" t="s">
        <v>172</v>
      </c>
      <c r="C19" s="47">
        <f>JUNIORKA!E10</f>
        <v>80.92916020288932</v>
      </c>
      <c r="D19" s="48">
        <f t="shared" si="1"/>
        <v>-171.81175899248598</v>
      </c>
    </row>
    <row r="20" spans="1:4" ht="23.25" customHeight="1">
      <c r="A20" s="51" t="s">
        <v>119</v>
      </c>
      <c r="B20" s="46" t="s">
        <v>68</v>
      </c>
      <c r="C20" s="47">
        <f>'CHEECHOO TEAM'!E10</f>
        <v>62.84157051833995</v>
      </c>
      <c r="D20" s="48">
        <f t="shared" si="1"/>
        <v>-189.89934867703536</v>
      </c>
    </row>
    <row r="21" spans="1:4" ht="23.25" customHeight="1">
      <c r="A21" s="51" t="s">
        <v>120</v>
      </c>
      <c r="B21" s="46" t="s">
        <v>145</v>
      </c>
      <c r="C21" s="47">
        <f>'SAJDA TEAM'!E10</f>
        <v>56.47799322868576</v>
      </c>
      <c r="D21" s="48">
        <f t="shared" si="1"/>
        <v>-196.26292596668955</v>
      </c>
    </row>
    <row r="22" spans="1:4" ht="23.25" customHeight="1">
      <c r="A22" s="51" t="s">
        <v>121</v>
      </c>
      <c r="B22" s="46" t="s">
        <v>34</v>
      </c>
      <c r="C22" s="47">
        <f>'JEN TAK TAK'!E10</f>
        <v>0</v>
      </c>
      <c r="D22" s="48">
        <f t="shared" si="1"/>
        <v>-252.7409191953753</v>
      </c>
    </row>
    <row r="23" spans="1:4" ht="23.25" customHeight="1">
      <c r="A23" s="51" t="s">
        <v>157</v>
      </c>
      <c r="B23" s="46" t="s">
        <v>180</v>
      </c>
      <c r="C23" s="47">
        <f>'JAKO VÍNO'!E10</f>
        <v>0</v>
      </c>
      <c r="D23" s="48">
        <f t="shared" si="1"/>
        <v>-252.7409191953753</v>
      </c>
    </row>
    <row r="24" spans="1:4" ht="23.25" customHeight="1">
      <c r="A24" s="51" t="s">
        <v>200</v>
      </c>
      <c r="B24" s="46" t="s">
        <v>42</v>
      </c>
      <c r="C24" s="47">
        <f>'OKLAHOMA TEAM'!E10</f>
        <v>0</v>
      </c>
      <c r="D24" s="48">
        <f t="shared" si="1"/>
        <v>-252.7409191953753</v>
      </c>
    </row>
    <row r="25" spans="1:4" ht="23.25" customHeight="1">
      <c r="A25" s="51" t="s">
        <v>201</v>
      </c>
      <c r="B25" s="46" t="s">
        <v>193</v>
      </c>
      <c r="C25" s="47">
        <f>'SK METEOR BRNO A'!E10</f>
        <v>0</v>
      </c>
      <c r="D25" s="48">
        <f t="shared" si="1"/>
        <v>-252.7409191953753</v>
      </c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I139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80" t="s">
        <v>60</v>
      </c>
      <c r="B1" s="81"/>
      <c r="C1" s="81"/>
      <c r="D1" s="82"/>
    </row>
    <row r="2" spans="1:4" ht="12.75">
      <c r="A2" s="50"/>
      <c r="B2" s="50" t="s">
        <v>0</v>
      </c>
      <c r="C2" s="50" t="s">
        <v>1</v>
      </c>
      <c r="D2" s="50" t="s">
        <v>2</v>
      </c>
    </row>
    <row r="3" spans="1:4" ht="23.25" customHeight="1">
      <c r="A3" s="51" t="s">
        <v>102</v>
      </c>
      <c r="B3" s="66" t="s">
        <v>4</v>
      </c>
      <c r="C3" s="67">
        <f>'ŠVANDA TEAM'!F10</f>
        <v>243.35874439461884</v>
      </c>
      <c r="D3" s="68">
        <f aca="true" t="shared" si="0" ref="D3:D12">C3-C$3</f>
        <v>0</v>
      </c>
    </row>
    <row r="4" spans="1:4" ht="23.25" customHeight="1">
      <c r="A4" s="51" t="s">
        <v>103</v>
      </c>
      <c r="B4" s="66" t="s">
        <v>133</v>
      </c>
      <c r="C4" s="67">
        <f>'K3 SPORT HVĚZDY'!F10</f>
        <v>229.0089686098655</v>
      </c>
      <c r="D4" s="68">
        <f t="shared" si="0"/>
        <v>-14.349775784753348</v>
      </c>
    </row>
    <row r="5" spans="1:4" ht="23.25" customHeight="1">
      <c r="A5" s="51" t="s">
        <v>104</v>
      </c>
      <c r="B5" s="66" t="s">
        <v>58</v>
      </c>
      <c r="C5" s="67">
        <f>'NÁHRADNÍ TERMÍN'!F10</f>
        <v>227.21524663677133</v>
      </c>
      <c r="D5" s="68">
        <f t="shared" si="0"/>
        <v>-16.143497757847513</v>
      </c>
    </row>
    <row r="6" spans="1:4" ht="23.25" customHeight="1">
      <c r="A6" s="51" t="s">
        <v>105</v>
      </c>
      <c r="B6" s="46" t="s">
        <v>68</v>
      </c>
      <c r="C6" s="47">
        <f>'CHEECHOO TEAM'!F10</f>
        <v>226.3183856502242</v>
      </c>
      <c r="D6" s="48">
        <f t="shared" si="0"/>
        <v>-17.040358744394638</v>
      </c>
    </row>
    <row r="7" spans="1:9" ht="23.25" customHeight="1">
      <c r="A7" s="51" t="s">
        <v>106</v>
      </c>
      <c r="B7" s="46" t="s">
        <v>165</v>
      </c>
      <c r="C7" s="47">
        <f>'BEZ DECHU'!F10</f>
        <v>223.62780269058294</v>
      </c>
      <c r="D7" s="48">
        <f t="shared" si="0"/>
        <v>-19.7309417040359</v>
      </c>
      <c r="H7" s="4"/>
      <c r="I7" s="5"/>
    </row>
    <row r="8" spans="1:4" ht="23.25" customHeight="1">
      <c r="A8" s="51" t="s">
        <v>107</v>
      </c>
      <c r="B8" s="46" t="s">
        <v>42</v>
      </c>
      <c r="C8" s="47">
        <f>'OKLAHOMA TEAM'!F10</f>
        <v>222.28251121076235</v>
      </c>
      <c r="D8" s="48">
        <f t="shared" si="0"/>
        <v>-21.076233183856488</v>
      </c>
    </row>
    <row r="9" spans="1:4" ht="23.25" customHeight="1">
      <c r="A9" s="51" t="s">
        <v>108</v>
      </c>
      <c r="B9" s="46" t="s">
        <v>204</v>
      </c>
      <c r="C9" s="47">
        <f>'K3 SPORT NÁM JE TO JEDNO'!F10</f>
        <v>217.34977578475332</v>
      </c>
      <c r="D9" s="48">
        <f t="shared" si="0"/>
        <v>-26.00896860986552</v>
      </c>
    </row>
    <row r="10" spans="1:7" ht="23.25" customHeight="1">
      <c r="A10" s="51" t="s">
        <v>109</v>
      </c>
      <c r="B10" s="46" t="s">
        <v>193</v>
      </c>
      <c r="C10" s="47">
        <f>'SK METEOR BRNO A'!F10</f>
        <v>214.6591928251121</v>
      </c>
      <c r="D10" s="48">
        <f t="shared" si="0"/>
        <v>-28.699551569506752</v>
      </c>
      <c r="G10" s="7"/>
    </row>
    <row r="11" spans="1:4" ht="23.25" customHeight="1">
      <c r="A11" s="51" t="s">
        <v>110</v>
      </c>
      <c r="B11" s="45" t="s">
        <v>3</v>
      </c>
      <c r="C11" s="47">
        <f>'PROPÁNAJÁNA TEAM'!F10</f>
        <v>210.17488789237666</v>
      </c>
      <c r="D11" s="48">
        <f t="shared" si="0"/>
        <v>-33.18385650224218</v>
      </c>
    </row>
    <row r="12" spans="1:4" ht="23.25" customHeight="1">
      <c r="A12" s="75" t="s">
        <v>111</v>
      </c>
      <c r="B12" s="71" t="s">
        <v>168</v>
      </c>
      <c r="C12" s="47">
        <f>HERKY!F10</f>
        <v>207.93273542600895</v>
      </c>
      <c r="D12" s="48">
        <f t="shared" si="0"/>
        <v>-35.42600896860989</v>
      </c>
    </row>
    <row r="13" spans="1:4" ht="23.25" customHeight="1">
      <c r="A13" s="83" t="s">
        <v>112</v>
      </c>
      <c r="B13" s="73" t="s">
        <v>205</v>
      </c>
      <c r="C13" s="85">
        <f>'FANCLUB LEOŠE KLÉMY'!F10</f>
        <v>203.8968609865471</v>
      </c>
      <c r="D13" s="87">
        <f aca="true" t="shared" si="1" ref="D13:D25">C13-C$3</f>
        <v>-39.46188340807174</v>
      </c>
    </row>
    <row r="14" spans="1:4" ht="23.25" customHeight="1">
      <c r="A14" s="84"/>
      <c r="B14" s="74" t="s">
        <v>162</v>
      </c>
      <c r="C14" s="86"/>
      <c r="D14" s="88"/>
    </row>
    <row r="15" spans="1:4" ht="23.25" customHeight="1">
      <c r="A15" s="76" t="s">
        <v>114</v>
      </c>
      <c r="B15" s="72" t="s">
        <v>175</v>
      </c>
      <c r="C15" s="47">
        <f>'SK METEOR BRNO 1'!F10</f>
        <v>202.55156950672645</v>
      </c>
      <c r="D15" s="48">
        <f t="shared" si="1"/>
        <v>-40.80717488789239</v>
      </c>
    </row>
    <row r="16" spans="1:4" ht="23.25" customHeight="1">
      <c r="A16" s="51" t="s">
        <v>115</v>
      </c>
      <c r="B16" s="46" t="s">
        <v>34</v>
      </c>
      <c r="C16" s="47">
        <f>'JEN TAK TAK'!F10</f>
        <v>199.86098654708522</v>
      </c>
      <c r="D16" s="48">
        <f t="shared" si="1"/>
        <v>-43.49775784753362</v>
      </c>
    </row>
    <row r="17" spans="1:4" ht="23.25" customHeight="1">
      <c r="A17" s="51" t="s">
        <v>116</v>
      </c>
      <c r="B17" s="46" t="s">
        <v>150</v>
      </c>
      <c r="C17" s="47">
        <f>'BOD ZLOMU'!F10</f>
        <v>197.61883408071748</v>
      </c>
      <c r="D17" s="48">
        <f t="shared" si="1"/>
        <v>-45.73991031390136</v>
      </c>
    </row>
    <row r="18" spans="1:4" ht="23.25" customHeight="1">
      <c r="A18" s="51" t="s">
        <v>117</v>
      </c>
      <c r="B18" s="46" t="s">
        <v>64</v>
      </c>
      <c r="C18" s="47">
        <f>'PARDAL´S TEAM'!F10</f>
        <v>194.47982062780272</v>
      </c>
      <c r="D18" s="48">
        <f t="shared" si="1"/>
        <v>-48.878923766816115</v>
      </c>
    </row>
    <row r="19" spans="1:4" ht="23.25" customHeight="1">
      <c r="A19" s="51" t="s">
        <v>118</v>
      </c>
      <c r="B19" s="46" t="s">
        <v>131</v>
      </c>
      <c r="C19" s="47">
        <f>'ŠNEČEK TEAM'!F10</f>
        <v>190.89237668161434</v>
      </c>
      <c r="D19" s="48">
        <f t="shared" si="1"/>
        <v>-52.4663677130045</v>
      </c>
    </row>
    <row r="20" spans="1:4" ht="23.25" customHeight="1">
      <c r="A20" s="51" t="s">
        <v>119</v>
      </c>
      <c r="B20" s="46" t="s">
        <v>94</v>
      </c>
      <c r="C20" s="47">
        <f>'SK TERMIT'!F10</f>
        <v>182.82062780269058</v>
      </c>
      <c r="D20" s="48">
        <f t="shared" si="1"/>
        <v>-60.53811659192826</v>
      </c>
    </row>
    <row r="21" spans="1:4" ht="23.25" customHeight="1">
      <c r="A21" s="51" t="s">
        <v>120</v>
      </c>
      <c r="B21" s="46" t="s">
        <v>50</v>
      </c>
      <c r="C21" s="47">
        <f>'SOKOLÍ PERO'!F10</f>
        <v>155.81165919282512</v>
      </c>
      <c r="D21" s="48">
        <f t="shared" si="1"/>
        <v>-87.54708520179372</v>
      </c>
    </row>
    <row r="22" spans="1:4" ht="23.25" customHeight="1">
      <c r="A22" s="51" t="s">
        <v>121</v>
      </c>
      <c r="B22" s="46" t="s">
        <v>172</v>
      </c>
      <c r="C22" s="47">
        <f>JUNIORKA!F10</f>
        <v>133.04484304932737</v>
      </c>
      <c r="D22" s="48">
        <f t="shared" si="1"/>
        <v>-110.31390134529147</v>
      </c>
    </row>
    <row r="23" spans="1:4" ht="23.25" customHeight="1">
      <c r="A23" s="51" t="s">
        <v>157</v>
      </c>
      <c r="B23" s="46" t="s">
        <v>145</v>
      </c>
      <c r="C23" s="47">
        <f>'SAJDA TEAM'!F10</f>
        <v>130.25112107623318</v>
      </c>
      <c r="D23" s="48">
        <f t="shared" si="1"/>
        <v>-113.10762331838566</v>
      </c>
    </row>
    <row r="24" spans="1:4" ht="23.25" customHeight="1">
      <c r="A24" s="51" t="s">
        <v>200</v>
      </c>
      <c r="B24" s="46" t="s">
        <v>180</v>
      </c>
      <c r="C24" s="47">
        <f>'JAKO VÍNO'!F10</f>
        <v>0</v>
      </c>
      <c r="D24" s="48">
        <f t="shared" si="1"/>
        <v>-243.35874439461884</v>
      </c>
    </row>
    <row r="25" spans="1:4" ht="23.25" customHeight="1">
      <c r="A25" s="51" t="s">
        <v>201</v>
      </c>
      <c r="B25" s="46" t="s">
        <v>86</v>
      </c>
      <c r="C25" s="47">
        <f>VĚTROPLAŠI!F10</f>
        <v>0</v>
      </c>
      <c r="D25" s="48">
        <f t="shared" si="1"/>
        <v>-243.35874439461884</v>
      </c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</sheetData>
  <mergeCells count="4">
    <mergeCell ref="A1:D1"/>
    <mergeCell ref="A13:A14"/>
    <mergeCell ref="C13:C14"/>
    <mergeCell ref="D13:D14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I139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9.875" style="2" customWidth="1"/>
    <col min="4" max="4" width="10.625" style="3" customWidth="1"/>
    <col min="5" max="16384" width="9.00390625" style="3" customWidth="1"/>
  </cols>
  <sheetData>
    <row r="1" spans="1:4" ht="31.5" customHeight="1">
      <c r="A1" s="80" t="s">
        <v>72</v>
      </c>
      <c r="B1" s="81"/>
      <c r="C1" s="81"/>
      <c r="D1" s="82"/>
    </row>
    <row r="2" spans="1:4" ht="12.75">
      <c r="A2" s="50"/>
      <c r="B2" s="50" t="s">
        <v>0</v>
      </c>
      <c r="C2" s="50" t="s">
        <v>1</v>
      </c>
      <c r="D2" s="50" t="s">
        <v>2</v>
      </c>
    </row>
    <row r="3" spans="1:9" ht="23.25" customHeight="1">
      <c r="A3" s="51" t="s">
        <v>102</v>
      </c>
      <c r="B3" s="66" t="s">
        <v>4</v>
      </c>
      <c r="C3" s="67">
        <f>'ŠVANDA TEAM'!G10</f>
        <v>311.11627777740557</v>
      </c>
      <c r="D3" s="68">
        <f aca="true" t="shared" si="0" ref="D3:D12">C3-C$3</f>
        <v>0</v>
      </c>
      <c r="H3" s="4"/>
      <c r="I3" s="5"/>
    </row>
    <row r="4" spans="1:4" ht="23.25" customHeight="1">
      <c r="A4" s="51" t="s">
        <v>103</v>
      </c>
      <c r="B4" s="66" t="s">
        <v>175</v>
      </c>
      <c r="C4" s="67">
        <f>'SK METEOR BRNO 1'!G10</f>
        <v>308.3737966258417</v>
      </c>
      <c r="D4" s="68">
        <f t="shared" si="0"/>
        <v>-2.7424811515638794</v>
      </c>
    </row>
    <row r="5" spans="1:4" ht="23.25" customHeight="1">
      <c r="A5" s="51" t="s">
        <v>104</v>
      </c>
      <c r="B5" s="66" t="s">
        <v>58</v>
      </c>
      <c r="C5" s="67">
        <f>'NÁHRADNÍ TERMÍN'!G10</f>
        <v>296.99296069776864</v>
      </c>
      <c r="D5" s="68">
        <f t="shared" si="0"/>
        <v>-14.123317079636934</v>
      </c>
    </row>
    <row r="6" spans="1:4" ht="23.25" customHeight="1">
      <c r="A6" s="51" t="s">
        <v>105</v>
      </c>
      <c r="B6" s="46" t="s">
        <v>133</v>
      </c>
      <c r="C6" s="47">
        <f>'K3 SPORT HVĚZDY'!G10</f>
        <v>295.8072123463375</v>
      </c>
      <c r="D6" s="48">
        <f t="shared" si="0"/>
        <v>-15.309065431068063</v>
      </c>
    </row>
    <row r="7" spans="1:4" ht="23.25" customHeight="1">
      <c r="A7" s="51" t="s">
        <v>106</v>
      </c>
      <c r="B7" s="45" t="s">
        <v>3</v>
      </c>
      <c r="C7" s="47">
        <f>'PROPÁNAJÁNA TEAM'!G10</f>
        <v>292.84893275954136</v>
      </c>
      <c r="D7" s="48">
        <f t="shared" si="0"/>
        <v>-18.267345017864216</v>
      </c>
    </row>
    <row r="8" spans="1:4" ht="23.25" customHeight="1">
      <c r="A8" s="51" t="s">
        <v>107</v>
      </c>
      <c r="B8" s="46" t="s">
        <v>150</v>
      </c>
      <c r="C8" s="47">
        <f>'BOD ZLOMU'!G10</f>
        <v>285.76415505585817</v>
      </c>
      <c r="D8" s="48">
        <f t="shared" si="0"/>
        <v>-25.352122721547403</v>
      </c>
    </row>
    <row r="9" spans="1:7" ht="23.25" customHeight="1">
      <c r="A9" s="51" t="s">
        <v>108</v>
      </c>
      <c r="B9" s="46" t="s">
        <v>131</v>
      </c>
      <c r="C9" s="47">
        <f>'ŠNEČEK TEAM'!G10</f>
        <v>279.2028995166078</v>
      </c>
      <c r="D9" s="48">
        <f t="shared" si="0"/>
        <v>-31.9133782607978</v>
      </c>
      <c r="G9" s="7"/>
    </row>
    <row r="10" spans="1:4" ht="23.25" customHeight="1">
      <c r="A10" s="51" t="s">
        <v>109</v>
      </c>
      <c r="B10" s="46" t="s">
        <v>172</v>
      </c>
      <c r="C10" s="47">
        <f>JUNIORKA!G10</f>
        <v>271.77635062525803</v>
      </c>
      <c r="D10" s="48">
        <f t="shared" si="0"/>
        <v>-39.33992715214754</v>
      </c>
    </row>
    <row r="11" spans="1:4" ht="23.25" customHeight="1">
      <c r="A11" s="51" t="s">
        <v>110</v>
      </c>
      <c r="B11" s="46" t="s">
        <v>162</v>
      </c>
      <c r="C11" s="47">
        <f>'TRENÝRKOVÁ SKUPINKA'!G10</f>
        <v>271.6471260298171</v>
      </c>
      <c r="D11" s="48">
        <f t="shared" si="0"/>
        <v>-39.469151747588455</v>
      </c>
    </row>
    <row r="12" spans="1:4" ht="23.25" customHeight="1">
      <c r="A12" s="51" t="s">
        <v>111</v>
      </c>
      <c r="B12" s="46" t="s">
        <v>165</v>
      </c>
      <c r="C12" s="47">
        <f>'BEZ DECHU'!G10</f>
        <v>265.3333813475635</v>
      </c>
      <c r="D12" s="48">
        <f t="shared" si="0"/>
        <v>-45.78289642984208</v>
      </c>
    </row>
    <row r="13" spans="1:4" ht="23.25" customHeight="1">
      <c r="A13" s="51" t="s">
        <v>112</v>
      </c>
      <c r="B13" s="46" t="s">
        <v>94</v>
      </c>
      <c r="C13" s="47">
        <f>'SK TERMIT'!G10</f>
        <v>256.52602377413274</v>
      </c>
      <c r="D13" s="48">
        <f aca="true" t="shared" si="1" ref="D13:D25">C13-C$3</f>
        <v>-54.59025400327283</v>
      </c>
    </row>
    <row r="14" spans="1:4" ht="23.25" customHeight="1">
      <c r="A14" s="51" t="s">
        <v>113</v>
      </c>
      <c r="B14" s="46" t="s">
        <v>168</v>
      </c>
      <c r="C14" s="47">
        <f>HERKY!G10</f>
        <v>250.48116239078735</v>
      </c>
      <c r="D14" s="48">
        <f t="shared" si="1"/>
        <v>-60.635115386618224</v>
      </c>
    </row>
    <row r="15" spans="1:4" ht="23.25" customHeight="1">
      <c r="A15" s="51" t="s">
        <v>114</v>
      </c>
      <c r="B15" s="46" t="s">
        <v>204</v>
      </c>
      <c r="C15" s="47">
        <f>'K3 SPORT NÁM JE TO JEDNO'!G10</f>
        <v>242.59971320570702</v>
      </c>
      <c r="D15" s="48">
        <f t="shared" si="1"/>
        <v>-68.51656457169855</v>
      </c>
    </row>
    <row r="16" spans="1:4" ht="23.25" customHeight="1">
      <c r="A16" s="51" t="s">
        <v>115</v>
      </c>
      <c r="B16" s="46" t="s">
        <v>64</v>
      </c>
      <c r="C16" s="47">
        <f>'PARDAL´S TEAM'!G10</f>
        <v>174.67433328525954</v>
      </c>
      <c r="D16" s="48">
        <f t="shared" si="1"/>
        <v>-136.44194449214604</v>
      </c>
    </row>
    <row r="17" spans="1:4" ht="23.25" customHeight="1">
      <c r="A17" s="51" t="s">
        <v>116</v>
      </c>
      <c r="B17" s="46" t="s">
        <v>50</v>
      </c>
      <c r="C17" s="47">
        <f>'SOKOLÍ PERO'!G10</f>
        <v>147.19491044214828</v>
      </c>
      <c r="D17" s="48">
        <f t="shared" si="1"/>
        <v>-163.9213673352573</v>
      </c>
    </row>
    <row r="18" spans="1:4" ht="23.25" customHeight="1">
      <c r="A18" s="51" t="s">
        <v>117</v>
      </c>
      <c r="B18" s="46" t="s">
        <v>34</v>
      </c>
      <c r="C18" s="47">
        <f>'JEN TAK TAK'!G10</f>
        <v>129.2982456140351</v>
      </c>
      <c r="D18" s="48">
        <f t="shared" si="1"/>
        <v>-181.81803216337048</v>
      </c>
    </row>
    <row r="19" spans="1:4" ht="23.25" customHeight="1">
      <c r="A19" s="51" t="s">
        <v>118</v>
      </c>
      <c r="B19" s="46" t="s">
        <v>68</v>
      </c>
      <c r="C19" s="47">
        <f>'CHEECHOO TEAM'!G10</f>
        <v>89.88771691051377</v>
      </c>
      <c r="D19" s="48">
        <f t="shared" si="1"/>
        <v>-221.2285608668918</v>
      </c>
    </row>
    <row r="20" spans="1:4" ht="23.25" customHeight="1">
      <c r="A20" s="51" t="s">
        <v>119</v>
      </c>
      <c r="B20" s="46" t="s">
        <v>187</v>
      </c>
      <c r="C20" s="47">
        <f>'FANCLUB LEOŠE KLÉMY'!G10</f>
        <v>76.19699042407662</v>
      </c>
      <c r="D20" s="48">
        <f t="shared" si="1"/>
        <v>-234.91928735332897</v>
      </c>
    </row>
    <row r="21" spans="1:4" ht="23.25" customHeight="1">
      <c r="A21" s="51" t="s">
        <v>120</v>
      </c>
      <c r="B21" s="46" t="s">
        <v>180</v>
      </c>
      <c r="C21" s="47">
        <f>'JAKO VÍNO'!G10</f>
        <v>0</v>
      </c>
      <c r="D21" s="48">
        <f t="shared" si="1"/>
        <v>-311.11627777740557</v>
      </c>
    </row>
    <row r="22" spans="1:4" ht="23.25" customHeight="1">
      <c r="A22" s="51" t="s">
        <v>121</v>
      </c>
      <c r="B22" s="46" t="s">
        <v>42</v>
      </c>
      <c r="C22" s="47">
        <f>'OKLAHOMA TEAM'!G10</f>
        <v>0</v>
      </c>
      <c r="D22" s="48">
        <f t="shared" si="1"/>
        <v>-311.11627777740557</v>
      </c>
    </row>
    <row r="23" spans="1:4" ht="23.25" customHeight="1">
      <c r="A23" s="51" t="s">
        <v>157</v>
      </c>
      <c r="B23" s="46" t="s">
        <v>145</v>
      </c>
      <c r="C23" s="47">
        <f>'SAJDA TEAM'!G10</f>
        <v>0</v>
      </c>
      <c r="D23" s="48">
        <f t="shared" si="1"/>
        <v>-311.11627777740557</v>
      </c>
    </row>
    <row r="24" spans="1:4" ht="23.25" customHeight="1">
      <c r="A24" s="51" t="s">
        <v>200</v>
      </c>
      <c r="B24" s="46" t="s">
        <v>193</v>
      </c>
      <c r="C24" s="47">
        <f>'SK METEOR BRNO A'!G10</f>
        <v>0</v>
      </c>
      <c r="D24" s="48">
        <f t="shared" si="1"/>
        <v>-311.11627777740557</v>
      </c>
    </row>
    <row r="25" spans="1:4" ht="23.25" customHeight="1">
      <c r="A25" s="51" t="s">
        <v>201</v>
      </c>
      <c r="B25" s="46" t="s">
        <v>86</v>
      </c>
      <c r="C25" s="47">
        <f>VĚTROPLAŠI!G10</f>
        <v>0</v>
      </c>
      <c r="D25" s="48">
        <f t="shared" si="1"/>
        <v>-311.11627777740557</v>
      </c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I139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3.00390625" style="2" customWidth="1"/>
    <col min="3" max="3" width="15.75390625" style="2" customWidth="1"/>
    <col min="4" max="4" width="14.875" style="3" customWidth="1"/>
    <col min="5" max="16384" width="9.00390625" style="3" customWidth="1"/>
  </cols>
  <sheetData>
    <row r="1" spans="1:4" ht="31.5" customHeight="1">
      <c r="A1" s="80" t="s">
        <v>73</v>
      </c>
      <c r="B1" s="81"/>
      <c r="C1" s="81"/>
      <c r="D1" s="82"/>
    </row>
    <row r="2" spans="1:4" ht="12.75">
      <c r="A2" s="50"/>
      <c r="B2" s="50" t="s">
        <v>0</v>
      </c>
      <c r="C2" s="50" t="s">
        <v>1</v>
      </c>
      <c r="D2" s="50" t="s">
        <v>2</v>
      </c>
    </row>
    <row r="3" spans="1:4" ht="23.25" customHeight="1">
      <c r="A3" s="51" t="s">
        <v>102</v>
      </c>
      <c r="B3" s="66" t="s">
        <v>58</v>
      </c>
      <c r="C3" s="67">
        <f>'NÁHRADNÍ TERMÍN'!H10</f>
        <v>279.82340904938127</v>
      </c>
      <c r="D3" s="68">
        <f aca="true" t="shared" si="0" ref="D3:D12">C3-C$3</f>
        <v>0</v>
      </c>
    </row>
    <row r="4" spans="1:9" ht="23.25" customHeight="1">
      <c r="A4" s="51" t="s">
        <v>103</v>
      </c>
      <c r="B4" s="66" t="s">
        <v>4</v>
      </c>
      <c r="C4" s="67">
        <f>'ŠVANDA TEAM'!H10</f>
        <v>259.4933633083067</v>
      </c>
      <c r="D4" s="68">
        <f t="shared" si="0"/>
        <v>-20.33004574107457</v>
      </c>
      <c r="H4" s="4"/>
      <c r="I4" s="5"/>
    </row>
    <row r="5" spans="1:4" ht="23.25" customHeight="1">
      <c r="A5" s="51" t="s">
        <v>104</v>
      </c>
      <c r="B5" s="66" t="s">
        <v>94</v>
      </c>
      <c r="C5" s="67">
        <f>'SK TERMIT'!H10</f>
        <v>257.82477193368163</v>
      </c>
      <c r="D5" s="68">
        <f t="shared" si="0"/>
        <v>-21.998637115699637</v>
      </c>
    </row>
    <row r="6" spans="1:4" ht="23.25" customHeight="1">
      <c r="A6" s="51" t="s">
        <v>105</v>
      </c>
      <c r="B6" s="45" t="s">
        <v>3</v>
      </c>
      <c r="C6" s="47">
        <f>'PROPÁNAJÁNA TEAM'!H10</f>
        <v>256.2372552786686</v>
      </c>
      <c r="D6" s="48">
        <f t="shared" si="0"/>
        <v>-23.586153770712656</v>
      </c>
    </row>
    <row r="7" spans="1:4" ht="23.25" customHeight="1">
      <c r="A7" s="51" t="s">
        <v>106</v>
      </c>
      <c r="B7" s="46" t="s">
        <v>175</v>
      </c>
      <c r="C7" s="47">
        <f>'SK METEOR BRNO 1'!H10</f>
        <v>254.16476445864774</v>
      </c>
      <c r="D7" s="48">
        <f t="shared" si="0"/>
        <v>-25.65864459073353</v>
      </c>
    </row>
    <row r="8" spans="1:4" ht="23.25" customHeight="1">
      <c r="A8" s="51" t="s">
        <v>107</v>
      </c>
      <c r="B8" s="46" t="s">
        <v>165</v>
      </c>
      <c r="C8" s="47">
        <f>'BEZ DECHU'!H10</f>
        <v>251.8242662410517</v>
      </c>
      <c r="D8" s="48">
        <f t="shared" si="0"/>
        <v>-27.999142808329566</v>
      </c>
    </row>
    <row r="9" spans="1:7" ht="23.25" customHeight="1">
      <c r="A9" s="51" t="s">
        <v>108</v>
      </c>
      <c r="B9" s="46" t="s">
        <v>150</v>
      </c>
      <c r="C9" s="47">
        <f>'BOD ZLOMU'!H10</f>
        <v>247.94087126536917</v>
      </c>
      <c r="D9" s="48">
        <f t="shared" si="0"/>
        <v>-31.8825377840121</v>
      </c>
      <c r="G9" s="7"/>
    </row>
    <row r="10" spans="1:4" ht="23.25" customHeight="1">
      <c r="A10" s="51" t="s">
        <v>109</v>
      </c>
      <c r="B10" s="46" t="s">
        <v>162</v>
      </c>
      <c r="C10" s="47">
        <f>'TRENÝRKOVÁ SKUPINKA'!H10</f>
        <v>236.39286736605237</v>
      </c>
      <c r="D10" s="48">
        <f t="shared" si="0"/>
        <v>-43.4305416833289</v>
      </c>
    </row>
    <row r="11" spans="1:4" ht="23.25" customHeight="1">
      <c r="A11" s="51" t="s">
        <v>110</v>
      </c>
      <c r="B11" s="46" t="s">
        <v>131</v>
      </c>
      <c r="C11" s="47">
        <f>'ŠNEČEK TEAM'!H10</f>
        <v>230.89841133399366</v>
      </c>
      <c r="D11" s="48">
        <f t="shared" si="0"/>
        <v>-48.924997715387605</v>
      </c>
    </row>
    <row r="12" spans="1:4" ht="23.25" customHeight="1">
      <c r="A12" s="51" t="s">
        <v>111</v>
      </c>
      <c r="B12" s="46" t="s">
        <v>133</v>
      </c>
      <c r="C12" s="47">
        <f>'K3 SPORT HVĚZDY'!H10</f>
        <v>181.7583152928511</v>
      </c>
      <c r="D12" s="48">
        <f t="shared" si="0"/>
        <v>-98.06509375653016</v>
      </c>
    </row>
    <row r="13" spans="1:4" ht="23.25" customHeight="1">
      <c r="A13" s="51" t="s">
        <v>112</v>
      </c>
      <c r="B13" s="46" t="s">
        <v>64</v>
      </c>
      <c r="C13" s="47">
        <f>'PARDAL´S TEAM'!H10</f>
        <v>160.95055180024866</v>
      </c>
      <c r="D13" s="48">
        <f aca="true" t="shared" si="1" ref="D13:D25">C13-C$3</f>
        <v>-118.87285724913261</v>
      </c>
    </row>
    <row r="14" spans="1:4" ht="23.25" customHeight="1">
      <c r="A14" s="51" t="s">
        <v>113</v>
      </c>
      <c r="B14" s="46" t="s">
        <v>145</v>
      </c>
      <c r="C14" s="47">
        <f>'SAJDA TEAM'!H10</f>
        <v>160.37096589786694</v>
      </c>
      <c r="D14" s="48">
        <f t="shared" si="1"/>
        <v>-119.45244315151433</v>
      </c>
    </row>
    <row r="15" spans="1:4" ht="23.25" customHeight="1">
      <c r="A15" s="51" t="s">
        <v>114</v>
      </c>
      <c r="B15" s="46" t="s">
        <v>204</v>
      </c>
      <c r="C15" s="47">
        <f>'K3 SPORT NÁM JE TO JEDNO'!H10</f>
        <v>155.90539479627114</v>
      </c>
      <c r="D15" s="48">
        <f t="shared" si="1"/>
        <v>-123.91801425311013</v>
      </c>
    </row>
    <row r="16" spans="1:4" ht="23.25" customHeight="1">
      <c r="A16" s="51" t="s">
        <v>115</v>
      </c>
      <c r="B16" s="46" t="s">
        <v>50</v>
      </c>
      <c r="C16" s="47">
        <f>'SOKOLÍ PERO'!H10</f>
        <v>149.15132796948467</v>
      </c>
      <c r="D16" s="48">
        <f t="shared" si="1"/>
        <v>-130.6720810798966</v>
      </c>
    </row>
    <row r="17" spans="1:4" ht="23.25" customHeight="1">
      <c r="A17" s="51" t="s">
        <v>116</v>
      </c>
      <c r="B17" s="46" t="s">
        <v>193</v>
      </c>
      <c r="C17" s="47">
        <f>'SK METEOR BRNO A'!H10</f>
        <v>144.1991768639876</v>
      </c>
      <c r="D17" s="48">
        <f t="shared" si="1"/>
        <v>-135.62423218539368</v>
      </c>
    </row>
    <row r="18" spans="1:4" ht="23.25" customHeight="1">
      <c r="A18" s="51" t="s">
        <v>117</v>
      </c>
      <c r="B18" s="46" t="s">
        <v>172</v>
      </c>
      <c r="C18" s="47">
        <f>JUNIORKA!H10</f>
        <v>125.4026216008552</v>
      </c>
      <c r="D18" s="48">
        <f t="shared" si="1"/>
        <v>-154.42078744852608</v>
      </c>
    </row>
    <row r="19" spans="1:4" ht="23.25" customHeight="1">
      <c r="A19" s="51" t="s">
        <v>118</v>
      </c>
      <c r="B19" s="46" t="s">
        <v>187</v>
      </c>
      <c r="C19" s="47">
        <f>'FANCLUB LEOŠE KLÉMY'!H10</f>
        <v>117.29410325426912</v>
      </c>
      <c r="D19" s="48">
        <f t="shared" si="1"/>
        <v>-162.52930579511215</v>
      </c>
    </row>
    <row r="20" spans="1:4" ht="23.25" customHeight="1">
      <c r="A20" s="51" t="s">
        <v>119</v>
      </c>
      <c r="B20" s="46" t="s">
        <v>42</v>
      </c>
      <c r="C20" s="47">
        <f>'OKLAHOMA TEAM'!H10</f>
        <v>79.09279363197096</v>
      </c>
      <c r="D20" s="48">
        <f t="shared" si="1"/>
        <v>-200.73061541741032</v>
      </c>
    </row>
    <row r="21" spans="1:4" ht="23.25" customHeight="1">
      <c r="A21" s="51" t="s">
        <v>120</v>
      </c>
      <c r="B21" s="46" t="s">
        <v>168</v>
      </c>
      <c r="C21" s="47">
        <f>HERKY!H10</f>
        <v>0</v>
      </c>
      <c r="D21" s="48">
        <f t="shared" si="1"/>
        <v>-279.82340904938127</v>
      </c>
    </row>
    <row r="22" spans="1:4" ht="23.25" customHeight="1">
      <c r="A22" s="51" t="s">
        <v>121</v>
      </c>
      <c r="B22" s="46" t="s">
        <v>68</v>
      </c>
      <c r="C22" s="47">
        <f>'CHEECHOO TEAM'!H10</f>
        <v>0</v>
      </c>
      <c r="D22" s="48">
        <f t="shared" si="1"/>
        <v>-279.82340904938127</v>
      </c>
    </row>
    <row r="23" spans="1:4" ht="23.25" customHeight="1">
      <c r="A23" s="51" t="s">
        <v>157</v>
      </c>
      <c r="B23" s="46" t="s">
        <v>180</v>
      </c>
      <c r="C23" s="47">
        <f>'JAKO VÍNO'!H10</f>
        <v>0</v>
      </c>
      <c r="D23" s="48">
        <f t="shared" si="1"/>
        <v>-279.82340904938127</v>
      </c>
    </row>
    <row r="24" spans="1:4" ht="23.25" customHeight="1">
      <c r="A24" s="51" t="s">
        <v>200</v>
      </c>
      <c r="B24" s="46" t="s">
        <v>34</v>
      </c>
      <c r="C24" s="47">
        <f>'JEN TAK TAK'!H10</f>
        <v>0</v>
      </c>
      <c r="D24" s="48">
        <f t="shared" si="1"/>
        <v>-279.82340904938127</v>
      </c>
    </row>
    <row r="25" spans="1:4" ht="23.25" customHeight="1">
      <c r="A25" s="51" t="s">
        <v>201</v>
      </c>
      <c r="B25" s="46" t="s">
        <v>86</v>
      </c>
      <c r="C25" s="47">
        <f>VĚTROPLAŠI!H10</f>
        <v>0</v>
      </c>
      <c r="D25" s="48">
        <f t="shared" si="1"/>
        <v>-279.82340904938127</v>
      </c>
    </row>
    <row r="26" spans="1:3" ht="12.75">
      <c r="A26" s="6"/>
      <c r="B26" s="3"/>
      <c r="C26" s="3"/>
    </row>
    <row r="27" spans="1:3" ht="12.75">
      <c r="A27" s="6"/>
      <c r="B27" s="3"/>
      <c r="C27" s="3"/>
    </row>
    <row r="28" spans="1:3" ht="12.75">
      <c r="A28" s="6"/>
      <c r="B28" s="3"/>
      <c r="C28" s="3"/>
    </row>
    <row r="29" spans="1:3" ht="12.75">
      <c r="A29" s="6"/>
      <c r="B29" s="3"/>
      <c r="C29" s="3"/>
    </row>
    <row r="30" spans="1:3" ht="12.75">
      <c r="A30" s="6"/>
      <c r="B30" s="3"/>
      <c r="C30" s="3"/>
    </row>
    <row r="31" spans="1:3" ht="12.75">
      <c r="A31" s="6"/>
      <c r="B31" s="3"/>
      <c r="C31" s="3"/>
    </row>
    <row r="32" spans="1:3" ht="12.75">
      <c r="A32" s="6"/>
      <c r="B32" s="3"/>
      <c r="C32" s="3"/>
    </row>
    <row r="33" spans="1:3" ht="12.75">
      <c r="A33" s="6"/>
      <c r="B33" s="3"/>
      <c r="C33" s="3"/>
    </row>
    <row r="34" spans="1:3" ht="12.75">
      <c r="A34" s="6"/>
      <c r="B34" s="3"/>
      <c r="C34" s="3"/>
    </row>
    <row r="35" spans="1:3" ht="12.75">
      <c r="A35" s="6"/>
      <c r="B35" s="3"/>
      <c r="C35" s="3"/>
    </row>
    <row r="36" spans="1:3" ht="12.75">
      <c r="A36" s="6"/>
      <c r="B36" s="3"/>
      <c r="C36" s="3"/>
    </row>
    <row r="37" spans="1:3" ht="12.75">
      <c r="A37" s="6"/>
      <c r="B37" s="3"/>
      <c r="C37" s="3"/>
    </row>
    <row r="38" spans="1:3" ht="12.75">
      <c r="A38" s="6"/>
      <c r="B38" s="3"/>
      <c r="C38" s="3"/>
    </row>
    <row r="39" spans="1:3" ht="12.75">
      <c r="A39" s="6"/>
      <c r="B39" s="3"/>
      <c r="C39" s="3"/>
    </row>
    <row r="40" spans="1:3" ht="12.75">
      <c r="A40" s="6"/>
      <c r="B40" s="3"/>
      <c r="C40" s="3"/>
    </row>
    <row r="41" spans="1:3" ht="12.75">
      <c r="A41" s="6"/>
      <c r="B41" s="3"/>
      <c r="C41" s="3"/>
    </row>
    <row r="42" spans="1:3" ht="12.75">
      <c r="A42" s="6"/>
      <c r="B42" s="3"/>
      <c r="C42" s="3"/>
    </row>
    <row r="43" spans="1:3" ht="12.75">
      <c r="A43" s="6"/>
      <c r="B43" s="3"/>
      <c r="C43" s="3"/>
    </row>
    <row r="44" spans="1:3" ht="12.75">
      <c r="A44" s="6"/>
      <c r="B44" s="3"/>
      <c r="C44" s="3"/>
    </row>
    <row r="45" spans="1:3" ht="12.75">
      <c r="A45" s="6"/>
      <c r="B45" s="3"/>
      <c r="C45" s="3"/>
    </row>
    <row r="46" spans="1:3" ht="12.75">
      <c r="A46" s="6"/>
      <c r="B46" s="3"/>
      <c r="C46" s="3"/>
    </row>
    <row r="47" spans="1:3" ht="12.75">
      <c r="A47" s="6"/>
      <c r="B47" s="3"/>
      <c r="C47" s="3"/>
    </row>
    <row r="48" spans="1:3" ht="12.75">
      <c r="A48" s="6"/>
      <c r="B48" s="3"/>
      <c r="C48" s="3"/>
    </row>
    <row r="49" spans="1:3" ht="12.75">
      <c r="A49" s="6"/>
      <c r="B49" s="3"/>
      <c r="C49" s="3"/>
    </row>
    <row r="50" spans="1:3" ht="12.75">
      <c r="A50" s="6"/>
      <c r="B50" s="3"/>
      <c r="C50" s="3"/>
    </row>
    <row r="51" spans="1:3" ht="12.75">
      <c r="A51" s="6"/>
      <c r="B51" s="3"/>
      <c r="C51" s="3"/>
    </row>
    <row r="52" spans="1:3" ht="12.75">
      <c r="A52" s="6"/>
      <c r="B52" s="3"/>
      <c r="C52" s="3"/>
    </row>
    <row r="53" spans="1:3" ht="12.75">
      <c r="A53" s="6"/>
      <c r="B53" s="3"/>
      <c r="C53" s="3"/>
    </row>
    <row r="54" spans="1:3" ht="12.75">
      <c r="A54" s="6"/>
      <c r="B54" s="3"/>
      <c r="C54" s="3"/>
    </row>
    <row r="55" spans="1:3" ht="12.75">
      <c r="A55" s="6"/>
      <c r="B55" s="3"/>
      <c r="C55" s="3"/>
    </row>
    <row r="56" spans="1:3" ht="12.75">
      <c r="A56" s="6"/>
      <c r="B56" s="3"/>
      <c r="C56" s="3"/>
    </row>
    <row r="57" spans="1:3" ht="12.75">
      <c r="A57" s="6"/>
      <c r="B57" s="3"/>
      <c r="C57" s="3"/>
    </row>
    <row r="58" spans="1:3" ht="12.75">
      <c r="A58" s="6"/>
      <c r="B58" s="3"/>
      <c r="C58" s="3"/>
    </row>
    <row r="59" spans="1:3" ht="12.75">
      <c r="A59" s="6"/>
      <c r="B59" s="3"/>
      <c r="C59" s="3"/>
    </row>
    <row r="60" spans="1:3" ht="12.75">
      <c r="A60" s="6"/>
      <c r="B60" s="3"/>
      <c r="C60" s="3"/>
    </row>
    <row r="61" spans="1:3" ht="12.75">
      <c r="A61" s="6"/>
      <c r="B61" s="3"/>
      <c r="C61" s="3"/>
    </row>
    <row r="62" spans="1:3" ht="12.75">
      <c r="A62" s="6"/>
      <c r="B62" s="3"/>
      <c r="C62" s="3"/>
    </row>
    <row r="63" spans="1:3" ht="12.75">
      <c r="A63" s="6"/>
      <c r="B63" s="3"/>
      <c r="C63" s="3"/>
    </row>
    <row r="64" spans="1:3" ht="12.75">
      <c r="A64" s="6"/>
      <c r="B64" s="3"/>
      <c r="C64" s="3"/>
    </row>
    <row r="65" spans="1:3" ht="12.75">
      <c r="A65" s="6"/>
      <c r="B65" s="3"/>
      <c r="C65" s="3"/>
    </row>
    <row r="66" spans="1:3" ht="12.75">
      <c r="A66" s="6"/>
      <c r="B66" s="3"/>
      <c r="C66" s="3"/>
    </row>
    <row r="67" spans="1:3" ht="12.75">
      <c r="A67" s="6"/>
      <c r="B67" s="3"/>
      <c r="C67" s="3"/>
    </row>
    <row r="68" spans="1:3" ht="12.75">
      <c r="A68" s="6"/>
      <c r="B68" s="3"/>
      <c r="C68" s="3"/>
    </row>
    <row r="69" spans="1:3" ht="12.75">
      <c r="A69" s="6"/>
      <c r="B69" s="3"/>
      <c r="C69" s="3"/>
    </row>
    <row r="70" spans="1:3" ht="12.75">
      <c r="A70" s="6"/>
      <c r="B70" s="3"/>
      <c r="C70" s="3"/>
    </row>
    <row r="71" spans="1:3" ht="12.75">
      <c r="A71" s="6"/>
      <c r="B71" s="3"/>
      <c r="C71" s="3"/>
    </row>
    <row r="72" spans="1:3" ht="12.75">
      <c r="A72" s="6"/>
      <c r="B72" s="3"/>
      <c r="C72" s="3"/>
    </row>
    <row r="73" spans="1:3" ht="12.75">
      <c r="A73" s="6"/>
      <c r="B73" s="3"/>
      <c r="C73" s="3"/>
    </row>
    <row r="74" spans="1:3" ht="12.75">
      <c r="A74" s="6"/>
      <c r="B74" s="3"/>
      <c r="C74" s="3"/>
    </row>
    <row r="75" spans="1:3" ht="12.75">
      <c r="A75" s="6"/>
      <c r="B75" s="3"/>
      <c r="C75" s="3"/>
    </row>
    <row r="76" spans="1:3" ht="12.75">
      <c r="A76" s="6"/>
      <c r="B76" s="3"/>
      <c r="C76" s="3"/>
    </row>
    <row r="77" spans="1:3" ht="12.75">
      <c r="A77" s="6"/>
      <c r="B77" s="3"/>
      <c r="C77" s="3"/>
    </row>
    <row r="78" spans="1:3" ht="12.75">
      <c r="A78" s="6"/>
      <c r="B78" s="3"/>
      <c r="C78" s="3"/>
    </row>
    <row r="79" spans="1:3" ht="12.75">
      <c r="A79" s="6"/>
      <c r="B79" s="3"/>
      <c r="C79" s="3"/>
    </row>
    <row r="80" spans="1:3" ht="12.75">
      <c r="A80" s="6"/>
      <c r="B80" s="3"/>
      <c r="C80" s="3"/>
    </row>
    <row r="81" spans="1:3" ht="12.75">
      <c r="A81" s="6"/>
      <c r="B81" s="3"/>
      <c r="C81" s="3"/>
    </row>
    <row r="82" spans="1:3" ht="12.75">
      <c r="A82" s="6"/>
      <c r="B82" s="3"/>
      <c r="C82" s="3"/>
    </row>
    <row r="83" spans="1:3" ht="12.75">
      <c r="A83" s="6"/>
      <c r="B83" s="3"/>
      <c r="C83" s="3"/>
    </row>
    <row r="84" spans="1:3" ht="12.75">
      <c r="A84" s="6"/>
      <c r="B84" s="3"/>
      <c r="C84" s="3"/>
    </row>
    <row r="85" spans="1:3" ht="12.75">
      <c r="A85" s="6"/>
      <c r="B85" s="3"/>
      <c r="C85" s="3"/>
    </row>
    <row r="86" spans="1:3" ht="12.75">
      <c r="A86" s="6"/>
      <c r="B86" s="3"/>
      <c r="C86" s="3"/>
    </row>
    <row r="87" spans="1:3" ht="12.75">
      <c r="A87" s="6"/>
      <c r="B87" s="3"/>
      <c r="C87" s="3"/>
    </row>
    <row r="88" spans="1:3" ht="12.75">
      <c r="A88" s="6"/>
      <c r="B88" s="3"/>
      <c r="C88" s="3"/>
    </row>
    <row r="89" spans="1:3" ht="12.75">
      <c r="A89" s="6"/>
      <c r="B89" s="3"/>
      <c r="C89" s="3"/>
    </row>
    <row r="90" spans="1:3" ht="12.75">
      <c r="A90" s="6"/>
      <c r="B90" s="3"/>
      <c r="C90" s="3"/>
    </row>
    <row r="91" spans="1:3" ht="12.75">
      <c r="A91" s="6"/>
      <c r="B91" s="3"/>
      <c r="C91" s="3"/>
    </row>
    <row r="92" spans="1:3" ht="12.75">
      <c r="A92" s="6"/>
      <c r="B92" s="3"/>
      <c r="C92" s="3"/>
    </row>
    <row r="93" spans="1:3" ht="12.75">
      <c r="A93" s="6"/>
      <c r="B93" s="3"/>
      <c r="C93" s="3"/>
    </row>
    <row r="94" spans="1:3" ht="12.75">
      <c r="A94" s="6"/>
      <c r="B94" s="3"/>
      <c r="C94" s="3"/>
    </row>
    <row r="95" spans="1:3" ht="12.75">
      <c r="A95" s="6"/>
      <c r="B95" s="3"/>
      <c r="C95" s="3"/>
    </row>
    <row r="96" spans="1:3" ht="12.75">
      <c r="A96" s="6"/>
      <c r="B96" s="3"/>
      <c r="C96" s="3"/>
    </row>
    <row r="97" spans="1:3" ht="12.75">
      <c r="A97" s="6"/>
      <c r="B97" s="3"/>
      <c r="C97" s="3"/>
    </row>
    <row r="98" spans="1:3" ht="12.75">
      <c r="A98" s="6"/>
      <c r="B98" s="3"/>
      <c r="C98" s="3"/>
    </row>
    <row r="99" spans="1:3" ht="12.75">
      <c r="A99" s="6"/>
      <c r="B99" s="3"/>
      <c r="C99" s="3"/>
    </row>
    <row r="100" spans="1:3" ht="12.75">
      <c r="A100" s="6"/>
      <c r="B100" s="3"/>
      <c r="C100" s="3"/>
    </row>
    <row r="101" spans="1:3" ht="12.75">
      <c r="A101" s="6"/>
      <c r="B101" s="3"/>
      <c r="C101" s="3"/>
    </row>
    <row r="102" spans="1:3" ht="12.75">
      <c r="A102" s="6"/>
      <c r="B102" s="3"/>
      <c r="C102" s="3"/>
    </row>
    <row r="103" spans="1:3" ht="12.75">
      <c r="A103" s="6"/>
      <c r="B103" s="3"/>
      <c r="C103" s="3"/>
    </row>
    <row r="104" spans="1:3" ht="12.75">
      <c r="A104" s="6"/>
      <c r="B104" s="3"/>
      <c r="C104" s="3"/>
    </row>
    <row r="105" spans="1:3" ht="12.75">
      <c r="A105" s="6"/>
      <c r="B105" s="3"/>
      <c r="C105" s="3"/>
    </row>
    <row r="106" spans="1:3" ht="12.75">
      <c r="A106" s="6"/>
      <c r="B106" s="3"/>
      <c r="C106" s="3"/>
    </row>
    <row r="107" spans="1:3" ht="12.75">
      <c r="A107" s="6"/>
      <c r="B107" s="3"/>
      <c r="C107" s="3"/>
    </row>
    <row r="108" spans="1:3" ht="12.75">
      <c r="A108" s="6"/>
      <c r="B108" s="3"/>
      <c r="C108" s="3"/>
    </row>
    <row r="109" spans="1:3" ht="12.75">
      <c r="A109" s="6"/>
      <c r="B109" s="3"/>
      <c r="C109" s="3"/>
    </row>
    <row r="110" spans="1:3" ht="12.75">
      <c r="A110" s="6"/>
      <c r="B110" s="3"/>
      <c r="C110" s="3"/>
    </row>
    <row r="111" spans="1:3" ht="12.75">
      <c r="A111" s="6"/>
      <c r="B111" s="3"/>
      <c r="C111" s="3"/>
    </row>
    <row r="112" spans="1:3" ht="12.75">
      <c r="A112" s="6"/>
      <c r="B112" s="3"/>
      <c r="C112" s="3"/>
    </row>
    <row r="113" spans="1:3" ht="12.75">
      <c r="A113" s="6"/>
      <c r="B113" s="3"/>
      <c r="C113" s="3"/>
    </row>
    <row r="114" spans="1:3" ht="12.75">
      <c r="A114" s="6"/>
      <c r="B114" s="3"/>
      <c r="C114" s="3"/>
    </row>
    <row r="115" spans="1:3" ht="12.75">
      <c r="A115" s="6"/>
      <c r="B115" s="3"/>
      <c r="C115" s="3"/>
    </row>
    <row r="116" spans="1:3" ht="12.75">
      <c r="A116" s="6"/>
      <c r="B116" s="3"/>
      <c r="C116" s="3"/>
    </row>
    <row r="117" spans="1:3" ht="12.75">
      <c r="A117" s="6"/>
      <c r="B117" s="3"/>
      <c r="C117" s="3"/>
    </row>
    <row r="118" spans="1:3" ht="12.75">
      <c r="A118" s="6"/>
      <c r="B118" s="3"/>
      <c r="C118" s="3"/>
    </row>
    <row r="119" spans="1:3" ht="12.75">
      <c r="A119" s="6"/>
      <c r="B119" s="3"/>
      <c r="C119" s="3"/>
    </row>
    <row r="120" spans="1:3" ht="12.75">
      <c r="A120" s="6"/>
      <c r="B120" s="3"/>
      <c r="C120" s="3"/>
    </row>
    <row r="121" spans="1:3" ht="12.75">
      <c r="A121" s="6"/>
      <c r="B121" s="3"/>
      <c r="C121" s="3"/>
    </row>
    <row r="122" spans="1:3" ht="12.75">
      <c r="A122" s="6"/>
      <c r="B122" s="3"/>
      <c r="C122" s="3"/>
    </row>
    <row r="123" spans="1:3" ht="12.75">
      <c r="A123" s="6"/>
      <c r="B123" s="3"/>
      <c r="C123" s="3"/>
    </row>
    <row r="124" spans="1:3" ht="12.75">
      <c r="A124" s="6"/>
      <c r="B124" s="3"/>
      <c r="C124" s="3"/>
    </row>
    <row r="125" spans="1:3" ht="12.75">
      <c r="A125" s="6"/>
      <c r="B125" s="3"/>
      <c r="C125" s="3"/>
    </row>
    <row r="126" spans="1:3" ht="12.75">
      <c r="A126" s="6"/>
      <c r="B126" s="3"/>
      <c r="C126" s="3"/>
    </row>
    <row r="127" spans="1:3" ht="12.75">
      <c r="A127" s="6"/>
      <c r="B127" s="3"/>
      <c r="C127" s="3"/>
    </row>
    <row r="128" spans="1:3" ht="12.75">
      <c r="A128" s="6"/>
      <c r="B128" s="3"/>
      <c r="C128" s="3"/>
    </row>
    <row r="129" spans="1:3" ht="12.75">
      <c r="A129" s="6"/>
      <c r="B129" s="3"/>
      <c r="C129" s="3"/>
    </row>
    <row r="130" spans="1:3" ht="12.75">
      <c r="A130" s="6"/>
      <c r="B130" s="3"/>
      <c r="C130" s="3"/>
    </row>
    <row r="131" spans="1:3" ht="12.75">
      <c r="A131" s="6"/>
      <c r="B131" s="3"/>
      <c r="C131" s="3"/>
    </row>
    <row r="132" spans="1:3" ht="12.75">
      <c r="A132" s="6"/>
      <c r="B132" s="3"/>
      <c r="C132" s="3"/>
    </row>
    <row r="133" spans="1:3" ht="12.75">
      <c r="A133" s="6"/>
      <c r="B133" s="3"/>
      <c r="C133" s="3"/>
    </row>
    <row r="134" spans="1:3" ht="12.75">
      <c r="A134" s="6"/>
      <c r="B134" s="3"/>
      <c r="C134" s="3"/>
    </row>
    <row r="135" spans="1:3" ht="12.75">
      <c r="A135" s="6"/>
      <c r="B135" s="3"/>
      <c r="C135" s="3"/>
    </row>
    <row r="136" spans="1:3" ht="12.75">
      <c r="A136" s="6"/>
      <c r="B136" s="3"/>
      <c r="C136" s="3"/>
    </row>
    <row r="137" spans="1:3" ht="12.75">
      <c r="A137" s="6"/>
      <c r="B137" s="3"/>
      <c r="C137" s="3"/>
    </row>
    <row r="138" spans="1:3" ht="12.75">
      <c r="A138" s="6"/>
      <c r="B138" s="3"/>
      <c r="C138" s="3"/>
    </row>
    <row r="139" spans="1:3" ht="12.75">
      <c r="A139" s="6"/>
      <c r="B139" s="3"/>
      <c r="C139" s="3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I139"/>
  <sheetViews>
    <sheetView workbookViewId="0" topLeftCell="A1">
      <selection activeCell="A1" sqref="A1:D1"/>
    </sheetView>
  </sheetViews>
  <sheetFormatPr defaultColWidth="9.00390625" defaultRowHeight="12.75"/>
  <cols>
    <col min="1" max="1" width="3.625" style="1" bestFit="1" customWidth="1"/>
    <col min="2" max="2" width="32.875" style="2" customWidth="1"/>
    <col min="3" max="3" width="14.875" style="61" customWidth="1"/>
    <col min="4" max="4" width="14.375" style="3" customWidth="1"/>
    <col min="5" max="16384" width="9.00390625" style="3" customWidth="1"/>
  </cols>
  <sheetData>
    <row r="1" spans="1:7" ht="31.5" customHeight="1">
      <c r="A1" s="80" t="s">
        <v>74</v>
      </c>
      <c r="B1" s="81"/>
      <c r="C1" s="81"/>
      <c r="D1" s="82"/>
      <c r="E1" s="35"/>
      <c r="F1" s="35"/>
      <c r="G1" s="35"/>
    </row>
    <row r="2" spans="1:4" ht="12.75">
      <c r="A2" s="50"/>
      <c r="B2" s="50" t="s">
        <v>0</v>
      </c>
      <c r="C2" s="50" t="s">
        <v>1</v>
      </c>
      <c r="D2" s="50" t="s">
        <v>2</v>
      </c>
    </row>
    <row r="3" spans="1:4" ht="23.25" customHeight="1">
      <c r="A3" s="51" t="s">
        <v>102</v>
      </c>
      <c r="B3" s="66" t="s">
        <v>133</v>
      </c>
      <c r="C3" s="67">
        <f>'K3 SPORT HVĚZDY'!I10</f>
        <v>288.91715926434074</v>
      </c>
      <c r="D3" s="68">
        <f aca="true" t="shared" si="0" ref="D3:D12">C3-C$3</f>
        <v>0</v>
      </c>
    </row>
    <row r="4" spans="1:9" ht="23.25" customHeight="1">
      <c r="A4" s="51" t="s">
        <v>103</v>
      </c>
      <c r="B4" s="66" t="s">
        <v>4</v>
      </c>
      <c r="C4" s="67">
        <f>'ŠVANDA TEAM'!I10</f>
        <v>286.97298192956066</v>
      </c>
      <c r="D4" s="68">
        <f t="shared" si="0"/>
        <v>-1.944177334780079</v>
      </c>
      <c r="H4" s="4"/>
      <c r="I4" s="5"/>
    </row>
    <row r="5" spans="1:4" ht="23.25" customHeight="1">
      <c r="A5" s="51" t="s">
        <v>104</v>
      </c>
      <c r="B5" s="66" t="s">
        <v>58</v>
      </c>
      <c r="C5" s="67">
        <f>'NÁHRADNÍ TERMÍN'!I10</f>
        <v>257.2515671320958</v>
      </c>
      <c r="D5" s="68">
        <f t="shared" si="0"/>
        <v>-31.665592132244967</v>
      </c>
    </row>
    <row r="6" spans="1:4" ht="23.25" customHeight="1">
      <c r="A6" s="51" t="s">
        <v>105</v>
      </c>
      <c r="B6" s="46" t="s">
        <v>131</v>
      </c>
      <c r="C6" s="47">
        <f>'ŠNEČEK TEAM'!I10</f>
        <v>240.31206559558896</v>
      </c>
      <c r="D6" s="48">
        <f t="shared" si="0"/>
        <v>-48.60509366875178</v>
      </c>
    </row>
    <row r="7" spans="1:4" ht="23.25" customHeight="1">
      <c r="A7" s="51" t="s">
        <v>106</v>
      </c>
      <c r="B7" s="46" t="s">
        <v>175</v>
      </c>
      <c r="C7" s="47">
        <f>'SK METEOR BRNO 1'!I10</f>
        <v>234.06396313496754</v>
      </c>
      <c r="D7" s="48">
        <f t="shared" si="0"/>
        <v>-54.8531961293732</v>
      </c>
    </row>
    <row r="8" spans="1:4" ht="23.25" customHeight="1">
      <c r="A8" s="51" t="s">
        <v>107</v>
      </c>
      <c r="B8" s="45" t="s">
        <v>3</v>
      </c>
      <c r="C8" s="47">
        <f>'PROPÁNAJÁNA TEAM'!I10</f>
        <v>230.84907615249648</v>
      </c>
      <c r="D8" s="48">
        <f t="shared" si="0"/>
        <v>-58.06808311184426</v>
      </c>
    </row>
    <row r="9" spans="1:7" ht="23.25" customHeight="1">
      <c r="A9" s="51" t="s">
        <v>108</v>
      </c>
      <c r="B9" s="46" t="s">
        <v>94</v>
      </c>
      <c r="C9" s="47">
        <f>'SK TERMIT'!I10</f>
        <v>227.36367425514248</v>
      </c>
      <c r="D9" s="48">
        <f t="shared" si="0"/>
        <v>-61.553485009198255</v>
      </c>
      <c r="G9" s="7"/>
    </row>
    <row r="10" spans="1:4" ht="23.25" customHeight="1">
      <c r="A10" s="51" t="s">
        <v>109</v>
      </c>
      <c r="B10" s="46" t="s">
        <v>165</v>
      </c>
      <c r="C10" s="47">
        <f>'BEZ DECHU'!I10</f>
        <v>216.54113985598002</v>
      </c>
      <c r="D10" s="48">
        <f t="shared" si="0"/>
        <v>-72.37601940836072</v>
      </c>
    </row>
    <row r="11" spans="1:4" ht="23.25" customHeight="1">
      <c r="A11" s="51" t="s">
        <v>110</v>
      </c>
      <c r="B11" s="46" t="s">
        <v>162</v>
      </c>
      <c r="C11" s="47">
        <f>'TRENÝRKOVÁ SKUPINKA'!I10</f>
        <v>206.553032231425</v>
      </c>
      <c r="D11" s="48">
        <f t="shared" si="0"/>
        <v>-82.36412703291575</v>
      </c>
    </row>
    <row r="12" spans="1:4" ht="23.25" customHeight="1">
      <c r="A12" s="51" t="s">
        <v>111</v>
      </c>
      <c r="B12" s="46" t="s">
        <v>150</v>
      </c>
      <c r="C12" s="47">
        <f>'BOD ZLOMU'!I10</f>
        <v>200.3612137776459</v>
      </c>
      <c r="D12" s="48">
        <f t="shared" si="0"/>
        <v>-88.55594548669484</v>
      </c>
    </row>
    <row r="13" spans="1:4" ht="23.25" customHeight="1">
      <c r="A13" s="51" t="s">
        <v>112</v>
      </c>
      <c r="B13" s="46" t="s">
        <v>204</v>
      </c>
      <c r="C13" s="47">
        <f>'K3 SPORT NÁM JE TO JEDNO'!I10</f>
        <v>147.58486622603812</v>
      </c>
      <c r="D13" s="48">
        <f aca="true" t="shared" si="1" ref="D13:D25">C13-C$3</f>
        <v>-141.33229303830262</v>
      </c>
    </row>
    <row r="14" spans="1:4" ht="23.25" customHeight="1">
      <c r="A14" s="51" t="s">
        <v>113</v>
      </c>
      <c r="B14" s="46" t="s">
        <v>50</v>
      </c>
      <c r="C14" s="47">
        <f>'SOKOLÍ PERO'!I10</f>
        <v>141.11726627769008</v>
      </c>
      <c r="D14" s="48">
        <f t="shared" si="1"/>
        <v>-147.79989298665066</v>
      </c>
    </row>
    <row r="15" spans="1:4" ht="23.25" customHeight="1">
      <c r="A15" s="51" t="s">
        <v>114</v>
      </c>
      <c r="B15" s="46" t="s">
        <v>172</v>
      </c>
      <c r="C15" s="47">
        <f>JUNIORKA!I10</f>
        <v>114.26803055003157</v>
      </c>
      <c r="D15" s="48">
        <f t="shared" si="1"/>
        <v>-174.64912871430917</v>
      </c>
    </row>
    <row r="16" spans="1:4" ht="23.25" customHeight="1">
      <c r="A16" s="51" t="s">
        <v>115</v>
      </c>
      <c r="B16" s="46" t="s">
        <v>187</v>
      </c>
      <c r="C16" s="47">
        <f>'FANCLUB LEOŠE KLÉMY'!I10</f>
        <v>107.32828023248251</v>
      </c>
      <c r="D16" s="48">
        <f t="shared" si="1"/>
        <v>-181.58887903185823</v>
      </c>
    </row>
    <row r="17" spans="1:4" ht="23.25" customHeight="1">
      <c r="A17" s="51" t="s">
        <v>116</v>
      </c>
      <c r="B17" s="46" t="s">
        <v>168</v>
      </c>
      <c r="C17" s="47">
        <f>HERKY!I10</f>
        <v>0</v>
      </c>
      <c r="D17" s="48">
        <f t="shared" si="1"/>
        <v>-288.91715926434074</v>
      </c>
    </row>
    <row r="18" spans="1:4" ht="23.25" customHeight="1">
      <c r="A18" s="51" t="s">
        <v>117</v>
      </c>
      <c r="B18" s="46" t="s">
        <v>68</v>
      </c>
      <c r="C18" s="47">
        <f>'CHEECHOO TEAM'!I10</f>
        <v>0</v>
      </c>
      <c r="D18" s="48">
        <f t="shared" si="1"/>
        <v>-288.91715926434074</v>
      </c>
    </row>
    <row r="19" spans="1:4" ht="23.25" customHeight="1">
      <c r="A19" s="51" t="s">
        <v>118</v>
      </c>
      <c r="B19" s="46" t="s">
        <v>180</v>
      </c>
      <c r="C19" s="47">
        <f>'JAKO VÍNO'!I10</f>
        <v>0</v>
      </c>
      <c r="D19" s="48">
        <f t="shared" si="1"/>
        <v>-288.91715926434074</v>
      </c>
    </row>
    <row r="20" spans="1:4" ht="23.25" customHeight="1">
      <c r="A20" s="51" t="s">
        <v>119</v>
      </c>
      <c r="B20" s="46" t="s">
        <v>34</v>
      </c>
      <c r="C20" s="47">
        <f>'JEN TAK TAK'!I10</f>
        <v>0</v>
      </c>
      <c r="D20" s="48">
        <f t="shared" si="1"/>
        <v>-288.91715926434074</v>
      </c>
    </row>
    <row r="21" spans="1:4" ht="23.25" customHeight="1">
      <c r="A21" s="51" t="s">
        <v>120</v>
      </c>
      <c r="B21" s="46" t="s">
        <v>42</v>
      </c>
      <c r="C21" s="47">
        <f>'OKLAHOMA TEAM'!I10</f>
        <v>0</v>
      </c>
      <c r="D21" s="48">
        <f t="shared" si="1"/>
        <v>-288.91715926434074</v>
      </c>
    </row>
    <row r="22" spans="1:4" ht="23.25" customHeight="1">
      <c r="A22" s="51" t="s">
        <v>121</v>
      </c>
      <c r="B22" s="46" t="s">
        <v>64</v>
      </c>
      <c r="C22" s="47">
        <f>'PARDAL´S TEAM'!I10</f>
        <v>0</v>
      </c>
      <c r="D22" s="48">
        <f t="shared" si="1"/>
        <v>-288.91715926434074</v>
      </c>
    </row>
    <row r="23" spans="1:4" ht="23.25" customHeight="1">
      <c r="A23" s="51" t="s">
        <v>157</v>
      </c>
      <c r="B23" s="46" t="s">
        <v>145</v>
      </c>
      <c r="C23" s="47">
        <f>'SAJDA TEAM'!I10</f>
        <v>0</v>
      </c>
      <c r="D23" s="48">
        <f t="shared" si="1"/>
        <v>-288.91715926434074</v>
      </c>
    </row>
    <row r="24" spans="1:4" ht="23.25" customHeight="1">
      <c r="A24" s="51" t="s">
        <v>200</v>
      </c>
      <c r="B24" s="46" t="s">
        <v>193</v>
      </c>
      <c r="C24" s="47">
        <f>'SK METEOR BRNO A'!I10</f>
        <v>0</v>
      </c>
      <c r="D24" s="48">
        <f t="shared" si="1"/>
        <v>-288.91715926434074</v>
      </c>
    </row>
    <row r="25" spans="1:4" ht="23.25" customHeight="1">
      <c r="A25" s="51" t="s">
        <v>201</v>
      </c>
      <c r="B25" s="46" t="s">
        <v>86</v>
      </c>
      <c r="C25" s="47">
        <f>VĚTROPLAŠI!I10</f>
        <v>0</v>
      </c>
      <c r="D25" s="48">
        <f t="shared" si="1"/>
        <v>-288.91715926434074</v>
      </c>
    </row>
    <row r="26" spans="1:3" ht="12.75">
      <c r="A26" s="6"/>
      <c r="B26" s="3"/>
      <c r="C26" s="60"/>
    </row>
    <row r="27" spans="1:3" ht="12.75">
      <c r="A27" s="6"/>
      <c r="B27" s="3"/>
      <c r="C27" s="60"/>
    </row>
    <row r="28" spans="1:3" ht="12.75">
      <c r="A28" s="6"/>
      <c r="B28" s="3"/>
      <c r="C28" s="60"/>
    </row>
    <row r="29" spans="1:3" ht="12.75">
      <c r="A29" s="6"/>
      <c r="B29" s="3"/>
      <c r="C29" s="60"/>
    </row>
    <row r="30" spans="1:3" ht="12.75">
      <c r="A30" s="6"/>
      <c r="B30" s="3"/>
      <c r="C30" s="60"/>
    </row>
    <row r="31" spans="1:3" ht="12.75">
      <c r="A31" s="6"/>
      <c r="B31" s="3"/>
      <c r="C31" s="60"/>
    </row>
    <row r="32" spans="1:3" ht="12.75">
      <c r="A32" s="6"/>
      <c r="B32" s="3"/>
      <c r="C32" s="60"/>
    </row>
    <row r="33" spans="1:3" ht="12.75">
      <c r="A33" s="6"/>
      <c r="B33" s="3"/>
      <c r="C33" s="60"/>
    </row>
    <row r="34" spans="1:3" ht="12.75">
      <c r="A34" s="6"/>
      <c r="B34" s="3"/>
      <c r="C34" s="60"/>
    </row>
    <row r="35" spans="1:3" ht="12.75">
      <c r="A35" s="6"/>
      <c r="B35" s="3"/>
      <c r="C35" s="60"/>
    </row>
    <row r="36" spans="1:3" ht="12.75">
      <c r="A36" s="6"/>
      <c r="B36" s="3"/>
      <c r="C36" s="60"/>
    </row>
    <row r="37" spans="1:3" ht="12.75">
      <c r="A37" s="6"/>
      <c r="B37" s="3"/>
      <c r="C37" s="60"/>
    </row>
    <row r="38" spans="1:3" ht="12.75">
      <c r="A38" s="6"/>
      <c r="B38" s="3"/>
      <c r="C38" s="60"/>
    </row>
    <row r="39" spans="1:3" ht="12.75">
      <c r="A39" s="6"/>
      <c r="B39" s="3"/>
      <c r="C39" s="60"/>
    </row>
    <row r="40" spans="1:3" ht="12.75">
      <c r="A40" s="6"/>
      <c r="B40" s="3"/>
      <c r="C40" s="60"/>
    </row>
    <row r="41" spans="1:3" ht="12.75">
      <c r="A41" s="6"/>
      <c r="B41" s="3"/>
      <c r="C41" s="60"/>
    </row>
    <row r="42" spans="1:3" ht="12.75">
      <c r="A42" s="6"/>
      <c r="B42" s="3"/>
      <c r="C42" s="60"/>
    </row>
    <row r="43" spans="1:3" ht="12.75">
      <c r="A43" s="6"/>
      <c r="B43" s="3"/>
      <c r="C43" s="60"/>
    </row>
    <row r="44" spans="1:3" ht="12.75">
      <c r="A44" s="6"/>
      <c r="B44" s="3"/>
      <c r="C44" s="60"/>
    </row>
    <row r="45" spans="1:3" ht="12.75">
      <c r="A45" s="6"/>
      <c r="B45" s="3"/>
      <c r="C45" s="60"/>
    </row>
    <row r="46" spans="1:3" ht="12.75">
      <c r="A46" s="6"/>
      <c r="B46" s="3"/>
      <c r="C46" s="60"/>
    </row>
    <row r="47" spans="1:3" ht="12.75">
      <c r="A47" s="6"/>
      <c r="B47" s="3"/>
      <c r="C47" s="60"/>
    </row>
    <row r="48" spans="1:3" ht="12.75">
      <c r="A48" s="6"/>
      <c r="B48" s="3"/>
      <c r="C48" s="60"/>
    </row>
    <row r="49" spans="1:3" ht="12.75">
      <c r="A49" s="6"/>
      <c r="B49" s="3"/>
      <c r="C49" s="60"/>
    </row>
    <row r="50" spans="1:3" ht="12.75">
      <c r="A50" s="6"/>
      <c r="B50" s="3"/>
      <c r="C50" s="60"/>
    </row>
    <row r="51" spans="1:3" ht="12.75">
      <c r="A51" s="6"/>
      <c r="B51" s="3"/>
      <c r="C51" s="60"/>
    </row>
    <row r="52" spans="1:3" ht="12.75">
      <c r="A52" s="6"/>
      <c r="B52" s="3"/>
      <c r="C52" s="60"/>
    </row>
    <row r="53" spans="1:3" ht="12.75">
      <c r="A53" s="6"/>
      <c r="B53" s="3"/>
      <c r="C53" s="60"/>
    </row>
    <row r="54" spans="1:3" ht="12.75">
      <c r="A54" s="6"/>
      <c r="B54" s="3"/>
      <c r="C54" s="60"/>
    </row>
    <row r="55" spans="1:3" ht="12.75">
      <c r="A55" s="6"/>
      <c r="B55" s="3"/>
      <c r="C55" s="60"/>
    </row>
    <row r="56" spans="1:3" ht="12.75">
      <c r="A56" s="6"/>
      <c r="B56" s="3"/>
      <c r="C56" s="60"/>
    </row>
    <row r="57" spans="1:3" ht="12.75">
      <c r="A57" s="6"/>
      <c r="B57" s="3"/>
      <c r="C57" s="60"/>
    </row>
    <row r="58" spans="1:3" ht="12.75">
      <c r="A58" s="6"/>
      <c r="B58" s="3"/>
      <c r="C58" s="60"/>
    </row>
    <row r="59" spans="1:3" ht="12.75">
      <c r="A59" s="6"/>
      <c r="B59" s="3"/>
      <c r="C59" s="60"/>
    </row>
    <row r="60" spans="1:3" ht="12.75">
      <c r="A60" s="6"/>
      <c r="B60" s="3"/>
      <c r="C60" s="60"/>
    </row>
    <row r="61" spans="1:3" ht="12.75">
      <c r="A61" s="6"/>
      <c r="B61" s="3"/>
      <c r="C61" s="60"/>
    </row>
    <row r="62" spans="1:3" ht="12.75">
      <c r="A62" s="6"/>
      <c r="B62" s="3"/>
      <c r="C62" s="60"/>
    </row>
    <row r="63" spans="1:3" ht="12.75">
      <c r="A63" s="6"/>
      <c r="B63" s="3"/>
      <c r="C63" s="60"/>
    </row>
    <row r="64" spans="1:3" ht="12.75">
      <c r="A64" s="6"/>
      <c r="B64" s="3"/>
      <c r="C64" s="60"/>
    </row>
    <row r="65" spans="1:3" ht="12.75">
      <c r="A65" s="6"/>
      <c r="B65" s="3"/>
      <c r="C65" s="60"/>
    </row>
    <row r="66" spans="1:3" ht="12.75">
      <c r="A66" s="6"/>
      <c r="B66" s="3"/>
      <c r="C66" s="60"/>
    </row>
    <row r="67" spans="1:3" ht="12.75">
      <c r="A67" s="6"/>
      <c r="B67" s="3"/>
      <c r="C67" s="60"/>
    </row>
    <row r="68" spans="1:3" ht="12.75">
      <c r="A68" s="6"/>
      <c r="B68" s="3"/>
      <c r="C68" s="60"/>
    </row>
    <row r="69" spans="1:3" ht="12.75">
      <c r="A69" s="6"/>
      <c r="B69" s="3"/>
      <c r="C69" s="60"/>
    </row>
    <row r="70" spans="1:3" ht="12.75">
      <c r="A70" s="6"/>
      <c r="B70" s="3"/>
      <c r="C70" s="60"/>
    </row>
    <row r="71" spans="1:3" ht="12.75">
      <c r="A71" s="6"/>
      <c r="B71" s="3"/>
      <c r="C71" s="60"/>
    </row>
    <row r="72" spans="1:3" ht="12.75">
      <c r="A72" s="6"/>
      <c r="B72" s="3"/>
      <c r="C72" s="60"/>
    </row>
    <row r="73" spans="1:3" ht="12.75">
      <c r="A73" s="6"/>
      <c r="B73" s="3"/>
      <c r="C73" s="60"/>
    </row>
    <row r="74" spans="1:3" ht="12.75">
      <c r="A74" s="6"/>
      <c r="B74" s="3"/>
      <c r="C74" s="60"/>
    </row>
    <row r="75" spans="1:3" ht="12.75">
      <c r="A75" s="6"/>
      <c r="B75" s="3"/>
      <c r="C75" s="60"/>
    </row>
    <row r="76" spans="1:3" ht="12.75">
      <c r="A76" s="6"/>
      <c r="B76" s="3"/>
      <c r="C76" s="60"/>
    </row>
    <row r="77" spans="1:3" ht="12.75">
      <c r="A77" s="6"/>
      <c r="B77" s="3"/>
      <c r="C77" s="60"/>
    </row>
    <row r="78" spans="1:3" ht="12.75">
      <c r="A78" s="6"/>
      <c r="B78" s="3"/>
      <c r="C78" s="60"/>
    </row>
    <row r="79" spans="1:3" ht="12.75">
      <c r="A79" s="6"/>
      <c r="B79" s="3"/>
      <c r="C79" s="60"/>
    </row>
    <row r="80" spans="1:3" ht="12.75">
      <c r="A80" s="6"/>
      <c r="B80" s="3"/>
      <c r="C80" s="60"/>
    </row>
    <row r="81" spans="1:3" ht="12.75">
      <c r="A81" s="6"/>
      <c r="B81" s="3"/>
      <c r="C81" s="60"/>
    </row>
    <row r="82" spans="1:3" ht="12.75">
      <c r="A82" s="6"/>
      <c r="B82" s="3"/>
      <c r="C82" s="60"/>
    </row>
    <row r="83" spans="1:3" ht="12.75">
      <c r="A83" s="6"/>
      <c r="B83" s="3"/>
      <c r="C83" s="60"/>
    </row>
    <row r="84" spans="1:3" ht="12.75">
      <c r="A84" s="6"/>
      <c r="B84" s="3"/>
      <c r="C84" s="60"/>
    </row>
    <row r="85" spans="1:3" ht="12.75">
      <c r="A85" s="6"/>
      <c r="B85" s="3"/>
      <c r="C85" s="60"/>
    </row>
    <row r="86" spans="1:3" ht="12.75">
      <c r="A86" s="6"/>
      <c r="B86" s="3"/>
      <c r="C86" s="60"/>
    </row>
    <row r="87" spans="1:3" ht="12.75">
      <c r="A87" s="6"/>
      <c r="B87" s="3"/>
      <c r="C87" s="60"/>
    </row>
    <row r="88" spans="1:3" ht="12.75">
      <c r="A88" s="6"/>
      <c r="B88" s="3"/>
      <c r="C88" s="60"/>
    </row>
    <row r="89" spans="1:3" ht="12.75">
      <c r="A89" s="6"/>
      <c r="B89" s="3"/>
      <c r="C89" s="60"/>
    </row>
    <row r="90" spans="1:3" ht="12.75">
      <c r="A90" s="6"/>
      <c r="B90" s="3"/>
      <c r="C90" s="60"/>
    </row>
    <row r="91" spans="1:3" ht="12.75">
      <c r="A91" s="6"/>
      <c r="B91" s="3"/>
      <c r="C91" s="60"/>
    </row>
    <row r="92" spans="1:3" ht="12.75">
      <c r="A92" s="6"/>
      <c r="B92" s="3"/>
      <c r="C92" s="60"/>
    </row>
    <row r="93" spans="1:3" ht="12.75">
      <c r="A93" s="6"/>
      <c r="B93" s="3"/>
      <c r="C93" s="60"/>
    </row>
    <row r="94" spans="1:3" ht="12.75">
      <c r="A94" s="6"/>
      <c r="B94" s="3"/>
      <c r="C94" s="60"/>
    </row>
    <row r="95" spans="1:3" ht="12.75">
      <c r="A95" s="6"/>
      <c r="B95" s="3"/>
      <c r="C95" s="60"/>
    </row>
    <row r="96" spans="1:3" ht="12.75">
      <c r="A96" s="6"/>
      <c r="B96" s="3"/>
      <c r="C96" s="60"/>
    </row>
    <row r="97" spans="1:3" ht="12.75">
      <c r="A97" s="6"/>
      <c r="B97" s="3"/>
      <c r="C97" s="60"/>
    </row>
    <row r="98" spans="1:3" ht="12.75">
      <c r="A98" s="6"/>
      <c r="B98" s="3"/>
      <c r="C98" s="60"/>
    </row>
    <row r="99" spans="1:3" ht="12.75">
      <c r="A99" s="6"/>
      <c r="B99" s="3"/>
      <c r="C99" s="60"/>
    </row>
    <row r="100" spans="1:3" ht="12.75">
      <c r="A100" s="6"/>
      <c r="B100" s="3"/>
      <c r="C100" s="60"/>
    </row>
    <row r="101" spans="1:3" ht="12.75">
      <c r="A101" s="6"/>
      <c r="B101" s="3"/>
      <c r="C101" s="60"/>
    </row>
    <row r="102" spans="1:3" ht="12.75">
      <c r="A102" s="6"/>
      <c r="B102" s="3"/>
      <c r="C102" s="60"/>
    </row>
    <row r="103" spans="1:3" ht="12.75">
      <c r="A103" s="6"/>
      <c r="B103" s="3"/>
      <c r="C103" s="60"/>
    </row>
    <row r="104" spans="1:3" ht="12.75">
      <c r="A104" s="6"/>
      <c r="B104" s="3"/>
      <c r="C104" s="60"/>
    </row>
    <row r="105" spans="1:3" ht="12.75">
      <c r="A105" s="6"/>
      <c r="B105" s="3"/>
      <c r="C105" s="60"/>
    </row>
    <row r="106" spans="1:3" ht="12.75">
      <c r="A106" s="6"/>
      <c r="B106" s="3"/>
      <c r="C106" s="60"/>
    </row>
    <row r="107" spans="1:3" ht="12.75">
      <c r="A107" s="6"/>
      <c r="B107" s="3"/>
      <c r="C107" s="60"/>
    </row>
    <row r="108" spans="1:3" ht="12.75">
      <c r="A108" s="6"/>
      <c r="B108" s="3"/>
      <c r="C108" s="60"/>
    </row>
    <row r="109" spans="1:3" ht="12.75">
      <c r="A109" s="6"/>
      <c r="B109" s="3"/>
      <c r="C109" s="60"/>
    </row>
    <row r="110" spans="1:3" ht="12.75">
      <c r="A110" s="6"/>
      <c r="B110" s="3"/>
      <c r="C110" s="60"/>
    </row>
    <row r="111" spans="1:3" ht="12.75">
      <c r="A111" s="6"/>
      <c r="B111" s="3"/>
      <c r="C111" s="60"/>
    </row>
    <row r="112" spans="1:3" ht="12.75">
      <c r="A112" s="6"/>
      <c r="B112" s="3"/>
      <c r="C112" s="60"/>
    </row>
    <row r="113" spans="1:3" ht="12.75">
      <c r="A113" s="6"/>
      <c r="B113" s="3"/>
      <c r="C113" s="60"/>
    </row>
    <row r="114" spans="1:3" ht="12.75">
      <c r="A114" s="6"/>
      <c r="B114" s="3"/>
      <c r="C114" s="60"/>
    </row>
    <row r="115" spans="1:3" ht="12.75">
      <c r="A115" s="6"/>
      <c r="B115" s="3"/>
      <c r="C115" s="60"/>
    </row>
    <row r="116" spans="1:3" ht="12.75">
      <c r="A116" s="6"/>
      <c r="B116" s="3"/>
      <c r="C116" s="60"/>
    </row>
    <row r="117" spans="1:3" ht="12.75">
      <c r="A117" s="6"/>
      <c r="B117" s="3"/>
      <c r="C117" s="60"/>
    </row>
    <row r="118" spans="1:3" ht="12.75">
      <c r="A118" s="6"/>
      <c r="B118" s="3"/>
      <c r="C118" s="60"/>
    </row>
    <row r="119" spans="1:3" ht="12.75">
      <c r="A119" s="6"/>
      <c r="B119" s="3"/>
      <c r="C119" s="60"/>
    </row>
    <row r="120" spans="1:3" ht="12.75">
      <c r="A120" s="6"/>
      <c r="B120" s="3"/>
      <c r="C120" s="60"/>
    </row>
    <row r="121" spans="1:3" ht="12.75">
      <c r="A121" s="6"/>
      <c r="B121" s="3"/>
      <c r="C121" s="60"/>
    </row>
    <row r="122" spans="1:3" ht="12.75">
      <c r="A122" s="6"/>
      <c r="B122" s="3"/>
      <c r="C122" s="60"/>
    </row>
    <row r="123" spans="1:3" ht="12.75">
      <c r="A123" s="6"/>
      <c r="B123" s="3"/>
      <c r="C123" s="60"/>
    </row>
    <row r="124" spans="1:3" ht="12.75">
      <c r="A124" s="6"/>
      <c r="B124" s="3"/>
      <c r="C124" s="60"/>
    </row>
    <row r="125" spans="1:3" ht="12.75">
      <c r="A125" s="6"/>
      <c r="B125" s="3"/>
      <c r="C125" s="60"/>
    </row>
    <row r="126" spans="1:3" ht="12.75">
      <c r="A126" s="6"/>
      <c r="B126" s="3"/>
      <c r="C126" s="60"/>
    </row>
    <row r="127" spans="1:3" ht="12.75">
      <c r="A127" s="6"/>
      <c r="B127" s="3"/>
      <c r="C127" s="60"/>
    </row>
    <row r="128" spans="1:3" ht="12.75">
      <c r="A128" s="6"/>
      <c r="B128" s="3"/>
      <c r="C128" s="60"/>
    </row>
    <row r="129" spans="1:3" ht="12.75">
      <c r="A129" s="6"/>
      <c r="B129" s="3"/>
      <c r="C129" s="60"/>
    </row>
    <row r="130" spans="1:3" ht="12.75">
      <c r="A130" s="6"/>
      <c r="B130" s="3"/>
      <c r="C130" s="60"/>
    </row>
    <row r="131" spans="1:3" ht="12.75">
      <c r="A131" s="6"/>
      <c r="B131" s="3"/>
      <c r="C131" s="60"/>
    </row>
    <row r="132" spans="1:3" ht="12.75">
      <c r="A132" s="6"/>
      <c r="B132" s="3"/>
      <c r="C132" s="60"/>
    </row>
    <row r="133" spans="1:3" ht="12.75">
      <c r="A133" s="6"/>
      <c r="B133" s="3"/>
      <c r="C133" s="60"/>
    </row>
    <row r="134" spans="1:3" ht="12.75">
      <c r="A134" s="6"/>
      <c r="B134" s="3"/>
      <c r="C134" s="60"/>
    </row>
    <row r="135" spans="1:3" ht="12.75">
      <c r="A135" s="6"/>
      <c r="B135" s="3"/>
      <c r="C135" s="60"/>
    </row>
    <row r="136" spans="1:3" ht="12.75">
      <c r="A136" s="6"/>
      <c r="B136" s="3"/>
      <c r="C136" s="60"/>
    </row>
    <row r="137" spans="1:3" ht="12.75">
      <c r="A137" s="6"/>
      <c r="B137" s="3"/>
      <c r="C137" s="60"/>
    </row>
    <row r="138" spans="1:3" ht="12.75">
      <c r="A138" s="6"/>
      <c r="B138" s="3"/>
      <c r="C138" s="60"/>
    </row>
    <row r="139" spans="1:3" ht="12.75">
      <c r="A139" s="6"/>
      <c r="B139" s="3"/>
      <c r="C139" s="60"/>
    </row>
  </sheetData>
  <mergeCells count="1">
    <mergeCell ref="A1:D1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RUUD</cp:lastModifiedBy>
  <cp:lastPrinted>2016-04-13T14:50:00Z</cp:lastPrinted>
  <dcterms:created xsi:type="dcterms:W3CDTF">2008-06-04T15:31:35Z</dcterms:created>
  <dcterms:modified xsi:type="dcterms:W3CDTF">2016-12-04T20:40:53Z</dcterms:modified>
  <cp:category/>
  <cp:version/>
  <cp:contentType/>
  <cp:contentStatus/>
  <cp:revision>1</cp:revision>
</cp:coreProperties>
</file>